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DieseArbeitsmappe"/>
  <bookViews>
    <workbookView xWindow="0" yWindow="0" windowWidth="28800" windowHeight="12000" tabRatio="599" firstSheet="1" activeTab="1"/>
  </bookViews>
  <sheets>
    <sheet name="Ausfüllhilfe" sheetId="31" r:id="rId1"/>
    <sheet name="A_Stammdaten" sheetId="4" r:id="rId2"/>
    <sheet name="B_KKAuf" sheetId="29" r:id="rId3"/>
    <sheet name="D_SAV" sheetId="20" r:id="rId4"/>
    <sheet name="D1_Anl_Spiegel" sheetId="34" r:id="rId5"/>
    <sheet name="D2_BKZ_NAKB_SoPo" sheetId="24" r:id="rId6"/>
    <sheet name="D3_WAV" sheetId="27" r:id="rId7"/>
    <sheet name="D4_Zuordnung_HGB" sheetId="35" r:id="rId8"/>
    <sheet name="E_Erläuterung" sheetId="30" r:id="rId9"/>
    <sheet name="Listen" sheetId="21" state="hidden" r:id="rId10"/>
  </sheets>
  <externalReferences>
    <externalReference r:id="rId11"/>
    <externalReference r:id="rId12"/>
    <externalReference r:id="rId13"/>
    <externalReference r:id="rId14"/>
  </externalReferences>
  <definedNames>
    <definedName name="_xlnm._FilterDatabase" localSheetId="3" hidden="1">D_SAV!$A$4:$Z$1000</definedName>
    <definedName name="_xlnm._FilterDatabase" localSheetId="7" hidden="1">D4_Zuordnung_HGB!$A$3:$C$3</definedName>
    <definedName name="_Key1" localSheetId="0" hidden="1">#REF!</definedName>
    <definedName name="_Key1" localSheetId="4" hidden="1">#REF!</definedName>
    <definedName name="_Key1" localSheetId="8" hidden="1">#REF!</definedName>
    <definedName name="_Key1" hidden="1">#REF!</definedName>
    <definedName name="_Key2" localSheetId="0" hidden="1">#REF!</definedName>
    <definedName name="_Key2" localSheetId="4" hidden="1">#REF!</definedName>
    <definedName name="_Key2" localSheetId="8" hidden="1">#REF!</definedName>
    <definedName name="_Key2" hidden="1">#REF!</definedName>
    <definedName name="_Order1" hidden="1">255</definedName>
    <definedName name="_Order2" hidden="1">255</definedName>
    <definedName name="_Sort" localSheetId="0" hidden="1">#REF!</definedName>
    <definedName name="_Sort" localSheetId="4" hidden="1">#REF!</definedName>
    <definedName name="_Sort" localSheetId="8" hidden="1">#REF!</definedName>
    <definedName name="_Sort" hidden="1">#REF!</definedName>
    <definedName name="_sort2" hidden="1">#REF!</definedName>
    <definedName name="Anlagengruppen" localSheetId="4">[1]Listen!$A$2:$A$44</definedName>
    <definedName name="Anlagengruppen">Listen!$A$2:$A$45</definedName>
    <definedName name="Antragsjahre">Listen!$D$2:$D$6</definedName>
    <definedName name="Bilanz_Nummern_Namen" localSheetId="4">[1]Listen!$D$2:$D$54</definedName>
    <definedName name="Bilanz_Nummern_Namen">[2]Listen!$D$2:$D$54</definedName>
    <definedName name="_xlnm.Print_Area" localSheetId="5">D2_BKZ_NAKB_SoPo!$B$1:$J$12</definedName>
    <definedName name="GuV_Nummern_Namen" localSheetId="4">[1]Listen!$E$2:$E$93</definedName>
    <definedName name="GuV_Nummern_Namen">[2]Listen!$E$2:$E$93</definedName>
    <definedName name="GuV_Sonstige" localSheetId="4">[1]Listen!$I$2:$I$12</definedName>
    <definedName name="GuV_Sonstige">[2]Listen!$I$2:$I$12</definedName>
    <definedName name="Investitionsjahre">Listen!$H$2:$H$8</definedName>
    <definedName name="Jahre" localSheetId="4">[1]Listen!$G$2:$G$6</definedName>
    <definedName name="Jahre">[2]Listen!$G$2:$G$6</definedName>
    <definedName name="Kategorie">[3]Listen!$E$2:$E$8</definedName>
    <definedName name="Kategorie_2">[3]Listen!$L$2:$L$4</definedName>
    <definedName name="Konten" localSheetId="4">[1]C3_SaLi!$S$4:$S$2502</definedName>
    <definedName name="Konten">[2]C3_SaLi!$S$4:$S$2502</definedName>
    <definedName name="NetzId" localSheetId="4">OFFSET([1]A_Stammdaten!$I$6,0,0,COUNTA([1]A_Stammdaten!$I$6:$I$105),1)</definedName>
    <definedName name="NetzId">OFFSET([2]A_Stammdaten!$I$6,0,0,COUNTA([2]A_Stammdaten!$I$6:$I$105),1)</definedName>
    <definedName name="Rückstellungsarten" localSheetId="4">[1]Listen!$F$2:$F$8</definedName>
    <definedName name="Rückstellungsarten">[2]Listen!$F$2:$F$8</definedName>
    <definedName name="Schlüssel" localSheetId="4">OFFSET([1]A2_Schlüssel!$B$3,0,0,COUNTA([1]A2_Schlüssel!$B$3:$B$102),1)</definedName>
    <definedName name="Schlüssel">OFFSET([2]A2_Schlüssel!$B$3,0,0,COUNTA([2]A2_Schlüssel!$B$3:$B$102),1)</definedName>
    <definedName name="Selbst_geschaffene_gewerbliche_Schutzrechte_und_ähnliche_Rechte_und_Werte">Listen!$I$2:$I$8</definedName>
    <definedName name="WAV_Positionen" localSheetId="4">[1]Listen!$H$2:$H$8</definedName>
    <definedName name="WAV_Positionen">Listen!$E$2:$E$7</definedName>
    <definedName name="Zeitreihe_1">Listen!$I$2:$I$8</definedName>
    <definedName name="Zeitreihe_2">Listen!$J$2:$J$14</definedName>
  </definedNames>
  <calcPr calcId="162913"/>
</workbook>
</file>

<file path=xl/calcChain.xml><?xml version="1.0" encoding="utf-8"?>
<calcChain xmlns="http://schemas.openxmlformats.org/spreadsheetml/2006/main">
  <c r="Z5" i="20" l="1"/>
  <c r="Y5" i="20"/>
  <c r="X5" i="20"/>
  <c r="W5" i="20"/>
  <c r="V5" i="20"/>
  <c r="U5" i="20"/>
  <c r="T5" i="20"/>
  <c r="M5" i="24" l="1"/>
  <c r="J5" i="24"/>
  <c r="K5" i="27" l="1"/>
  <c r="R6" i="20"/>
  <c r="S6" i="20"/>
  <c r="R7" i="20"/>
  <c r="S7" i="20"/>
  <c r="R8" i="20"/>
  <c r="S8" i="20"/>
  <c r="R9" i="20"/>
  <c r="S9" i="20"/>
  <c r="R10" i="20"/>
  <c r="S10" i="20"/>
  <c r="R11" i="20"/>
  <c r="S11" i="20"/>
  <c r="R12" i="20"/>
  <c r="S12" i="20"/>
  <c r="R13" i="20"/>
  <c r="S13" i="20"/>
  <c r="R14" i="20"/>
  <c r="S14" i="20"/>
  <c r="R15" i="20"/>
  <c r="S15" i="20"/>
  <c r="R16" i="20"/>
  <c r="S16" i="20"/>
  <c r="R17" i="20"/>
  <c r="S17" i="20"/>
  <c r="R18" i="20"/>
  <c r="S18" i="20"/>
  <c r="R19" i="20"/>
  <c r="S19" i="20"/>
  <c r="R20" i="20"/>
  <c r="S20" i="20"/>
  <c r="R21" i="20"/>
  <c r="S21" i="20"/>
  <c r="R22" i="20"/>
  <c r="S22" i="20"/>
  <c r="R23" i="20"/>
  <c r="S23" i="20"/>
  <c r="R24" i="20"/>
  <c r="S24" i="20"/>
  <c r="R25" i="20"/>
  <c r="S25" i="20"/>
  <c r="R26" i="20"/>
  <c r="S26" i="20"/>
  <c r="R27" i="20"/>
  <c r="S27" i="20"/>
  <c r="R28" i="20"/>
  <c r="S28" i="20"/>
  <c r="R29" i="20"/>
  <c r="S29" i="20"/>
  <c r="R30" i="20"/>
  <c r="S30" i="20"/>
  <c r="R31" i="20"/>
  <c r="S31" i="20"/>
  <c r="R32" i="20"/>
  <c r="S32" i="20"/>
  <c r="R33" i="20"/>
  <c r="S33" i="20"/>
  <c r="R34" i="20"/>
  <c r="S34" i="20"/>
  <c r="R35" i="20"/>
  <c r="S35" i="20"/>
  <c r="R36" i="20"/>
  <c r="S36" i="20"/>
  <c r="R37" i="20"/>
  <c r="S37" i="20"/>
  <c r="R38" i="20"/>
  <c r="S38" i="20"/>
  <c r="R39" i="20"/>
  <c r="S39" i="20"/>
  <c r="R40" i="20"/>
  <c r="S40" i="20"/>
  <c r="R41" i="20"/>
  <c r="S41" i="20"/>
  <c r="R42" i="20"/>
  <c r="S42" i="20"/>
  <c r="R43" i="20"/>
  <c r="S43" i="20"/>
  <c r="R44" i="20"/>
  <c r="S44" i="20"/>
  <c r="R45" i="20"/>
  <c r="S45" i="20"/>
  <c r="R46" i="20"/>
  <c r="S46" i="20"/>
  <c r="R47" i="20"/>
  <c r="S47" i="20"/>
  <c r="R48" i="20"/>
  <c r="S48" i="20"/>
  <c r="R49" i="20"/>
  <c r="S49" i="20"/>
  <c r="R50" i="20"/>
  <c r="S50" i="20"/>
  <c r="R51" i="20"/>
  <c r="S51" i="20"/>
  <c r="R52" i="20"/>
  <c r="S52" i="20"/>
  <c r="R53" i="20"/>
  <c r="S53" i="20"/>
  <c r="R54" i="20"/>
  <c r="S54" i="20"/>
  <c r="R55" i="20"/>
  <c r="S55" i="20"/>
  <c r="R56" i="20"/>
  <c r="S56" i="20"/>
  <c r="R57" i="20"/>
  <c r="S57" i="20"/>
  <c r="R58" i="20"/>
  <c r="S58" i="20"/>
  <c r="R59" i="20"/>
  <c r="S59" i="20"/>
  <c r="R60" i="20"/>
  <c r="S60" i="20"/>
  <c r="R61" i="20"/>
  <c r="S61" i="20"/>
  <c r="R62" i="20"/>
  <c r="S62" i="20"/>
  <c r="R63" i="20"/>
  <c r="S63" i="20"/>
  <c r="R64" i="20"/>
  <c r="S64" i="20"/>
  <c r="R65" i="20"/>
  <c r="S65" i="20"/>
  <c r="R66" i="20"/>
  <c r="S66" i="20"/>
  <c r="R67" i="20"/>
  <c r="S67" i="20"/>
  <c r="R68" i="20"/>
  <c r="S68" i="20"/>
  <c r="R69" i="20"/>
  <c r="S69" i="20"/>
  <c r="R70" i="20"/>
  <c r="S70" i="20"/>
  <c r="R71" i="20"/>
  <c r="S71" i="20"/>
  <c r="R72" i="20"/>
  <c r="S72" i="20"/>
  <c r="R73" i="20"/>
  <c r="S73" i="20"/>
  <c r="R74" i="20"/>
  <c r="S74" i="20"/>
  <c r="R75" i="20"/>
  <c r="S75" i="20"/>
  <c r="R76" i="20"/>
  <c r="S76" i="20"/>
  <c r="R77" i="20"/>
  <c r="S77" i="20"/>
  <c r="R78" i="20"/>
  <c r="S78" i="20"/>
  <c r="R79" i="20"/>
  <c r="S79" i="20"/>
  <c r="R80" i="20"/>
  <c r="S80" i="20"/>
  <c r="R81" i="20"/>
  <c r="S81" i="20"/>
  <c r="R82" i="20"/>
  <c r="S82" i="20"/>
  <c r="R83" i="20"/>
  <c r="S83" i="20"/>
  <c r="R84" i="20"/>
  <c r="S84" i="20"/>
  <c r="R85" i="20"/>
  <c r="S85" i="20"/>
  <c r="R86" i="20"/>
  <c r="S86" i="20"/>
  <c r="R87" i="20"/>
  <c r="S87" i="20"/>
  <c r="R88" i="20"/>
  <c r="S88" i="20"/>
  <c r="R89" i="20"/>
  <c r="S89" i="20"/>
  <c r="R90" i="20"/>
  <c r="S90" i="20"/>
  <c r="R91" i="20"/>
  <c r="S91" i="20"/>
  <c r="R92" i="20"/>
  <c r="S92" i="20"/>
  <c r="R93" i="20"/>
  <c r="S93" i="20"/>
  <c r="R94" i="20"/>
  <c r="S94" i="20"/>
  <c r="R95" i="20"/>
  <c r="S95" i="20"/>
  <c r="R96" i="20"/>
  <c r="S96" i="20"/>
  <c r="R97" i="20"/>
  <c r="S97" i="20"/>
  <c r="R98" i="20"/>
  <c r="S98" i="20"/>
  <c r="R99" i="20"/>
  <c r="S99" i="20"/>
  <c r="R100" i="20"/>
  <c r="S100" i="20"/>
  <c r="R101" i="20"/>
  <c r="S101" i="20"/>
  <c r="R102" i="20"/>
  <c r="S102" i="20"/>
  <c r="R103" i="20"/>
  <c r="S103" i="20"/>
  <c r="R104" i="20"/>
  <c r="S104" i="20"/>
  <c r="R105" i="20"/>
  <c r="S105" i="20"/>
  <c r="R106" i="20"/>
  <c r="S106" i="20"/>
  <c r="R107" i="20"/>
  <c r="S107" i="20"/>
  <c r="R108" i="20"/>
  <c r="S108" i="20"/>
  <c r="R109" i="20"/>
  <c r="S109" i="20"/>
  <c r="R110" i="20"/>
  <c r="S110" i="20"/>
  <c r="R111" i="20"/>
  <c r="S111" i="20"/>
  <c r="R112" i="20"/>
  <c r="S112" i="20"/>
  <c r="R113" i="20"/>
  <c r="S113" i="20"/>
  <c r="R114" i="20"/>
  <c r="S114" i="20"/>
  <c r="R115" i="20"/>
  <c r="S115" i="20"/>
  <c r="R116" i="20"/>
  <c r="S116" i="20"/>
  <c r="R117" i="20"/>
  <c r="S117" i="20"/>
  <c r="R118" i="20"/>
  <c r="S118" i="20"/>
  <c r="R119" i="20"/>
  <c r="S119" i="20"/>
  <c r="R120" i="20"/>
  <c r="S120" i="20"/>
  <c r="R121" i="20"/>
  <c r="S121" i="20"/>
  <c r="R122" i="20"/>
  <c r="S122" i="20"/>
  <c r="R123" i="20"/>
  <c r="S123" i="20"/>
  <c r="R124" i="20"/>
  <c r="S124" i="20"/>
  <c r="R125" i="20"/>
  <c r="S125" i="20"/>
  <c r="R126" i="20"/>
  <c r="S126" i="20"/>
  <c r="R127" i="20"/>
  <c r="S127" i="20"/>
  <c r="R128" i="20"/>
  <c r="S128" i="20"/>
  <c r="R129" i="20"/>
  <c r="S129" i="20"/>
  <c r="R130" i="20"/>
  <c r="S130" i="20"/>
  <c r="R131" i="20"/>
  <c r="S131" i="20"/>
  <c r="R132" i="20"/>
  <c r="S132" i="20"/>
  <c r="R133" i="20"/>
  <c r="S133" i="20"/>
  <c r="R134" i="20"/>
  <c r="S134" i="20"/>
  <c r="R135" i="20"/>
  <c r="S135" i="20"/>
  <c r="R136" i="20"/>
  <c r="S136" i="20"/>
  <c r="R137" i="20"/>
  <c r="S137" i="20"/>
  <c r="R138" i="20"/>
  <c r="S138" i="20"/>
  <c r="R139" i="20"/>
  <c r="S139" i="20"/>
  <c r="R140" i="20"/>
  <c r="S140" i="20"/>
  <c r="R141" i="20"/>
  <c r="S141" i="20"/>
  <c r="R142" i="20"/>
  <c r="S142" i="20"/>
  <c r="R143" i="20"/>
  <c r="S143" i="20"/>
  <c r="R144" i="20"/>
  <c r="S144" i="20"/>
  <c r="R145" i="20"/>
  <c r="S145" i="20"/>
  <c r="R146" i="20"/>
  <c r="S146" i="20"/>
  <c r="R147" i="20"/>
  <c r="S147" i="20"/>
  <c r="R148" i="20"/>
  <c r="S148" i="20"/>
  <c r="R149" i="20"/>
  <c r="S149" i="20"/>
  <c r="R150" i="20"/>
  <c r="S150" i="20"/>
  <c r="R151" i="20"/>
  <c r="S151" i="20"/>
  <c r="R152" i="20"/>
  <c r="S152" i="20"/>
  <c r="R153" i="20"/>
  <c r="S153" i="20"/>
  <c r="R154" i="20"/>
  <c r="S154" i="20"/>
  <c r="R155" i="20"/>
  <c r="S155" i="20"/>
  <c r="R156" i="20"/>
  <c r="S156" i="20"/>
  <c r="R157" i="20"/>
  <c r="S157" i="20"/>
  <c r="R158" i="20"/>
  <c r="S158" i="20"/>
  <c r="R159" i="20"/>
  <c r="S159" i="20"/>
  <c r="R160" i="20"/>
  <c r="S160" i="20"/>
  <c r="R161" i="20"/>
  <c r="S161" i="20"/>
  <c r="R162" i="20"/>
  <c r="S162" i="20"/>
  <c r="R163" i="20"/>
  <c r="S163" i="20"/>
  <c r="R164" i="20"/>
  <c r="S164" i="20"/>
  <c r="R165" i="20"/>
  <c r="S165" i="20"/>
  <c r="R166" i="20"/>
  <c r="S166" i="20"/>
  <c r="R167" i="20"/>
  <c r="S167" i="20"/>
  <c r="R168" i="20"/>
  <c r="S168" i="20"/>
  <c r="R169" i="20"/>
  <c r="S169" i="20"/>
  <c r="R170" i="20"/>
  <c r="S170" i="20"/>
  <c r="R171" i="20"/>
  <c r="S171" i="20"/>
  <c r="R172" i="20"/>
  <c r="S172" i="20"/>
  <c r="R173" i="20"/>
  <c r="S173" i="20"/>
  <c r="R174" i="20"/>
  <c r="S174" i="20"/>
  <c r="R175" i="20"/>
  <c r="S175" i="20"/>
  <c r="R176" i="20"/>
  <c r="S176" i="20"/>
  <c r="R177" i="20"/>
  <c r="S177" i="20"/>
  <c r="R178" i="20"/>
  <c r="S178" i="20"/>
  <c r="R179" i="20"/>
  <c r="S179" i="20"/>
  <c r="R180" i="20"/>
  <c r="S180" i="20"/>
  <c r="R181" i="20"/>
  <c r="S181" i="20"/>
  <c r="R182" i="20"/>
  <c r="S182" i="20"/>
  <c r="R183" i="20"/>
  <c r="S183" i="20"/>
  <c r="R184" i="20"/>
  <c r="S184" i="20"/>
  <c r="R185" i="20"/>
  <c r="S185" i="20"/>
  <c r="R186" i="20"/>
  <c r="S186" i="20"/>
  <c r="R187" i="20"/>
  <c r="S187" i="20"/>
  <c r="R188" i="20"/>
  <c r="S188" i="20"/>
  <c r="R189" i="20"/>
  <c r="S189" i="20"/>
  <c r="R190" i="20"/>
  <c r="S190" i="20"/>
  <c r="R191" i="20"/>
  <c r="S191" i="20"/>
  <c r="R192" i="20"/>
  <c r="S192" i="20"/>
  <c r="R193" i="20"/>
  <c r="S193" i="20"/>
  <c r="R194" i="20"/>
  <c r="S194" i="20"/>
  <c r="R195" i="20"/>
  <c r="S195" i="20"/>
  <c r="R196" i="20"/>
  <c r="S196" i="20"/>
  <c r="R197" i="20"/>
  <c r="S197" i="20"/>
  <c r="R198" i="20"/>
  <c r="S198" i="20"/>
  <c r="R199" i="20"/>
  <c r="S199" i="20"/>
  <c r="R200" i="20"/>
  <c r="S200" i="20"/>
  <c r="R201" i="20"/>
  <c r="S201" i="20"/>
  <c r="R202" i="20"/>
  <c r="S202" i="20"/>
  <c r="R203" i="20"/>
  <c r="S203" i="20"/>
  <c r="R204" i="20"/>
  <c r="S204" i="20"/>
  <c r="R205" i="20"/>
  <c r="S205" i="20"/>
  <c r="R206" i="20"/>
  <c r="S206" i="20"/>
  <c r="R207" i="20"/>
  <c r="S207" i="20"/>
  <c r="R208" i="20"/>
  <c r="S208" i="20"/>
  <c r="R209" i="20"/>
  <c r="S209" i="20"/>
  <c r="R210" i="20"/>
  <c r="S210" i="20"/>
  <c r="R211" i="20"/>
  <c r="S211" i="20"/>
  <c r="R212" i="20"/>
  <c r="S212" i="20"/>
  <c r="R213" i="20"/>
  <c r="S213" i="20"/>
  <c r="R214" i="20"/>
  <c r="S214" i="20"/>
  <c r="R215" i="20"/>
  <c r="S215" i="20"/>
  <c r="R216" i="20"/>
  <c r="S216" i="20"/>
  <c r="R217" i="20"/>
  <c r="S217" i="20"/>
  <c r="R218" i="20"/>
  <c r="S218" i="20"/>
  <c r="R219" i="20"/>
  <c r="S219" i="20"/>
  <c r="R220" i="20"/>
  <c r="S220" i="20"/>
  <c r="R221" i="20"/>
  <c r="S221" i="20"/>
  <c r="R222" i="20"/>
  <c r="S222" i="20"/>
  <c r="R223" i="20"/>
  <c r="S223" i="20"/>
  <c r="R224" i="20"/>
  <c r="S224" i="20"/>
  <c r="R225" i="20"/>
  <c r="S225" i="20"/>
  <c r="R226" i="20"/>
  <c r="S226" i="20"/>
  <c r="R227" i="20"/>
  <c r="S227" i="20"/>
  <c r="R228" i="20"/>
  <c r="S228" i="20"/>
  <c r="R229" i="20"/>
  <c r="S229" i="20"/>
  <c r="R230" i="20"/>
  <c r="S230" i="20"/>
  <c r="R231" i="20"/>
  <c r="S231" i="20"/>
  <c r="R232" i="20"/>
  <c r="S232" i="20"/>
  <c r="R233" i="20"/>
  <c r="S233" i="20"/>
  <c r="R234" i="20"/>
  <c r="S234" i="20"/>
  <c r="R235" i="20"/>
  <c r="S235" i="20"/>
  <c r="R236" i="20"/>
  <c r="S236" i="20"/>
  <c r="R237" i="20"/>
  <c r="S237" i="20"/>
  <c r="R238" i="20"/>
  <c r="S238" i="20"/>
  <c r="R239" i="20"/>
  <c r="S239" i="20"/>
  <c r="R240" i="20"/>
  <c r="S240" i="20"/>
  <c r="R241" i="20"/>
  <c r="S241" i="20"/>
  <c r="R242" i="20"/>
  <c r="S242" i="20"/>
  <c r="R243" i="20"/>
  <c r="S243" i="20"/>
  <c r="R244" i="20"/>
  <c r="S244" i="20"/>
  <c r="R245" i="20"/>
  <c r="S245" i="20"/>
  <c r="R246" i="20"/>
  <c r="S246" i="20"/>
  <c r="R247" i="20"/>
  <c r="S247" i="20"/>
  <c r="R248" i="20"/>
  <c r="S248" i="20"/>
  <c r="R249" i="20"/>
  <c r="S249" i="20"/>
  <c r="R250" i="20"/>
  <c r="S250" i="20"/>
  <c r="R251" i="20"/>
  <c r="S251" i="20"/>
  <c r="R252" i="20"/>
  <c r="S252" i="20"/>
  <c r="R253" i="20"/>
  <c r="S253" i="20"/>
  <c r="R254" i="20"/>
  <c r="S254" i="20"/>
  <c r="R255" i="20"/>
  <c r="S255" i="20"/>
  <c r="R256" i="20"/>
  <c r="S256" i="20"/>
  <c r="R257" i="20"/>
  <c r="S257" i="20"/>
  <c r="R258" i="20"/>
  <c r="S258" i="20"/>
  <c r="R259" i="20"/>
  <c r="S259" i="20"/>
  <c r="R260" i="20"/>
  <c r="S260" i="20"/>
  <c r="R261" i="20"/>
  <c r="S261" i="20"/>
  <c r="R262" i="20"/>
  <c r="S262" i="20"/>
  <c r="R263" i="20"/>
  <c r="S263" i="20"/>
  <c r="R264" i="20"/>
  <c r="S264" i="20"/>
  <c r="R265" i="20"/>
  <c r="S265" i="20"/>
  <c r="R266" i="20"/>
  <c r="S266" i="20"/>
  <c r="R267" i="20"/>
  <c r="S267" i="20"/>
  <c r="R268" i="20"/>
  <c r="S268" i="20"/>
  <c r="R269" i="20"/>
  <c r="S269" i="20"/>
  <c r="R270" i="20"/>
  <c r="S270" i="20"/>
  <c r="R271" i="20"/>
  <c r="S271" i="20"/>
  <c r="R272" i="20"/>
  <c r="S272" i="20"/>
  <c r="R273" i="20"/>
  <c r="S273" i="20"/>
  <c r="R274" i="20"/>
  <c r="S274" i="20"/>
  <c r="R275" i="20"/>
  <c r="S275" i="20"/>
  <c r="R276" i="20"/>
  <c r="S276" i="20"/>
  <c r="R277" i="20"/>
  <c r="S277" i="20"/>
  <c r="R278" i="20"/>
  <c r="S278" i="20"/>
  <c r="R279" i="20"/>
  <c r="S279" i="20"/>
  <c r="R280" i="20"/>
  <c r="S280" i="20"/>
  <c r="R281" i="20"/>
  <c r="S281" i="20"/>
  <c r="R282" i="20"/>
  <c r="S282" i="20"/>
  <c r="R283" i="20"/>
  <c r="S283" i="20"/>
  <c r="R284" i="20"/>
  <c r="S284" i="20"/>
  <c r="R285" i="20"/>
  <c r="S285" i="20"/>
  <c r="R286" i="20"/>
  <c r="S286" i="20"/>
  <c r="R287" i="20"/>
  <c r="S287" i="20"/>
  <c r="R288" i="20"/>
  <c r="S288" i="20"/>
  <c r="R289" i="20"/>
  <c r="S289" i="20"/>
  <c r="R290" i="20"/>
  <c r="S290" i="20"/>
  <c r="R291" i="20"/>
  <c r="S291" i="20"/>
  <c r="R292" i="20"/>
  <c r="S292" i="20"/>
  <c r="R293" i="20"/>
  <c r="S293" i="20"/>
  <c r="R294" i="20"/>
  <c r="S294" i="20"/>
  <c r="R295" i="20"/>
  <c r="S295" i="20"/>
  <c r="R296" i="20"/>
  <c r="S296" i="20"/>
  <c r="R297" i="20"/>
  <c r="S297" i="20"/>
  <c r="R298" i="20"/>
  <c r="S298" i="20"/>
  <c r="R299" i="20"/>
  <c r="S299" i="20"/>
  <c r="R300" i="20"/>
  <c r="S300" i="20"/>
  <c r="R301" i="20"/>
  <c r="S301" i="20"/>
  <c r="R302" i="20"/>
  <c r="S302" i="20"/>
  <c r="R303" i="20"/>
  <c r="S303" i="20"/>
  <c r="R304" i="20"/>
  <c r="S304" i="20"/>
  <c r="R305" i="20"/>
  <c r="S305" i="20"/>
  <c r="R306" i="20"/>
  <c r="S306" i="20"/>
  <c r="R307" i="20"/>
  <c r="S307" i="20"/>
  <c r="R308" i="20"/>
  <c r="S308" i="20"/>
  <c r="R309" i="20"/>
  <c r="S309" i="20"/>
  <c r="R310" i="20"/>
  <c r="S310" i="20"/>
  <c r="R311" i="20"/>
  <c r="S311" i="20"/>
  <c r="R312" i="20"/>
  <c r="S312" i="20"/>
  <c r="R313" i="20"/>
  <c r="S313" i="20"/>
  <c r="R314" i="20"/>
  <c r="S314" i="20"/>
  <c r="R315" i="20"/>
  <c r="S315" i="20"/>
  <c r="R316" i="20"/>
  <c r="S316" i="20"/>
  <c r="R317" i="20"/>
  <c r="S317" i="20"/>
  <c r="R318" i="20"/>
  <c r="S318" i="20"/>
  <c r="R319" i="20"/>
  <c r="S319" i="20"/>
  <c r="R320" i="20"/>
  <c r="S320" i="20"/>
  <c r="R321" i="20"/>
  <c r="S321" i="20"/>
  <c r="R322" i="20"/>
  <c r="S322" i="20"/>
  <c r="R323" i="20"/>
  <c r="S323" i="20"/>
  <c r="R324" i="20"/>
  <c r="S324" i="20"/>
  <c r="R325" i="20"/>
  <c r="S325" i="20"/>
  <c r="R326" i="20"/>
  <c r="S326" i="20"/>
  <c r="R327" i="20"/>
  <c r="S327" i="20"/>
  <c r="R328" i="20"/>
  <c r="S328" i="20"/>
  <c r="R329" i="20"/>
  <c r="S329" i="20"/>
  <c r="R330" i="20"/>
  <c r="S330" i="20"/>
  <c r="R331" i="20"/>
  <c r="S331" i="20"/>
  <c r="R332" i="20"/>
  <c r="S332" i="20"/>
  <c r="R333" i="20"/>
  <c r="S333" i="20"/>
  <c r="R334" i="20"/>
  <c r="S334" i="20"/>
  <c r="R335" i="20"/>
  <c r="S335" i="20"/>
  <c r="R336" i="20"/>
  <c r="S336" i="20"/>
  <c r="R337" i="20"/>
  <c r="S337" i="20"/>
  <c r="R338" i="20"/>
  <c r="S338" i="20"/>
  <c r="R339" i="20"/>
  <c r="S339" i="20"/>
  <c r="R340" i="20"/>
  <c r="S340" i="20"/>
  <c r="R341" i="20"/>
  <c r="S341" i="20"/>
  <c r="R342" i="20"/>
  <c r="S342" i="20"/>
  <c r="R343" i="20"/>
  <c r="S343" i="20"/>
  <c r="R344" i="20"/>
  <c r="S344" i="20"/>
  <c r="R345" i="20"/>
  <c r="S345" i="20"/>
  <c r="R346" i="20"/>
  <c r="S346" i="20"/>
  <c r="R347" i="20"/>
  <c r="S347" i="20"/>
  <c r="R348" i="20"/>
  <c r="S348" i="20"/>
  <c r="R349" i="20"/>
  <c r="S349" i="20"/>
  <c r="R350" i="20"/>
  <c r="S350" i="20"/>
  <c r="R351" i="20"/>
  <c r="S351" i="20"/>
  <c r="R352" i="20"/>
  <c r="S352" i="20"/>
  <c r="R353" i="20"/>
  <c r="S353" i="20"/>
  <c r="R354" i="20"/>
  <c r="S354" i="20"/>
  <c r="R355" i="20"/>
  <c r="S355" i="20"/>
  <c r="R356" i="20"/>
  <c r="S356" i="20"/>
  <c r="R357" i="20"/>
  <c r="S357" i="20"/>
  <c r="R358" i="20"/>
  <c r="S358" i="20"/>
  <c r="R359" i="20"/>
  <c r="S359" i="20"/>
  <c r="R360" i="20"/>
  <c r="S360" i="20"/>
  <c r="R361" i="20"/>
  <c r="S361" i="20"/>
  <c r="R362" i="20"/>
  <c r="S362" i="20"/>
  <c r="R363" i="20"/>
  <c r="S363" i="20"/>
  <c r="R364" i="20"/>
  <c r="S364" i="20"/>
  <c r="R365" i="20"/>
  <c r="S365" i="20"/>
  <c r="R366" i="20"/>
  <c r="S366" i="20"/>
  <c r="R367" i="20"/>
  <c r="S367" i="20"/>
  <c r="R368" i="20"/>
  <c r="S368" i="20"/>
  <c r="R369" i="20"/>
  <c r="S369" i="20"/>
  <c r="R370" i="20"/>
  <c r="S370" i="20"/>
  <c r="R371" i="20"/>
  <c r="S371" i="20"/>
  <c r="R372" i="20"/>
  <c r="S372" i="20"/>
  <c r="R373" i="20"/>
  <c r="S373" i="20"/>
  <c r="R374" i="20"/>
  <c r="S374" i="20"/>
  <c r="R375" i="20"/>
  <c r="S375" i="20"/>
  <c r="R376" i="20"/>
  <c r="S376" i="20"/>
  <c r="R377" i="20"/>
  <c r="S377" i="20"/>
  <c r="R378" i="20"/>
  <c r="S378" i="20"/>
  <c r="R379" i="20"/>
  <c r="S379" i="20"/>
  <c r="R380" i="20"/>
  <c r="S380" i="20"/>
  <c r="R381" i="20"/>
  <c r="S381" i="20"/>
  <c r="R382" i="20"/>
  <c r="S382" i="20"/>
  <c r="R383" i="20"/>
  <c r="S383" i="20"/>
  <c r="R384" i="20"/>
  <c r="S384" i="20"/>
  <c r="R385" i="20"/>
  <c r="S385" i="20"/>
  <c r="R386" i="20"/>
  <c r="S386" i="20"/>
  <c r="R387" i="20"/>
  <c r="S387" i="20"/>
  <c r="R388" i="20"/>
  <c r="S388" i="20"/>
  <c r="R389" i="20"/>
  <c r="S389" i="20"/>
  <c r="R390" i="20"/>
  <c r="S390" i="20"/>
  <c r="R391" i="20"/>
  <c r="S391" i="20"/>
  <c r="R392" i="20"/>
  <c r="S392" i="20"/>
  <c r="R393" i="20"/>
  <c r="S393" i="20"/>
  <c r="R394" i="20"/>
  <c r="S394" i="20"/>
  <c r="R395" i="20"/>
  <c r="S395" i="20"/>
  <c r="R396" i="20"/>
  <c r="S396" i="20"/>
  <c r="R397" i="20"/>
  <c r="S397" i="20"/>
  <c r="R398" i="20"/>
  <c r="S398" i="20"/>
  <c r="R399" i="20"/>
  <c r="S399" i="20"/>
  <c r="R400" i="20"/>
  <c r="S400" i="20"/>
  <c r="R401" i="20"/>
  <c r="S401" i="20"/>
  <c r="R402" i="20"/>
  <c r="S402" i="20"/>
  <c r="R403" i="20"/>
  <c r="S403" i="20"/>
  <c r="R404" i="20"/>
  <c r="S404" i="20"/>
  <c r="R405" i="20"/>
  <c r="S405" i="20"/>
  <c r="R406" i="20"/>
  <c r="S406" i="20"/>
  <c r="R407" i="20"/>
  <c r="S407" i="20"/>
  <c r="R408" i="20"/>
  <c r="S408" i="20"/>
  <c r="R409" i="20"/>
  <c r="S409" i="20"/>
  <c r="R410" i="20"/>
  <c r="S410" i="20"/>
  <c r="R411" i="20"/>
  <c r="S411" i="20"/>
  <c r="R412" i="20"/>
  <c r="S412" i="20"/>
  <c r="R413" i="20"/>
  <c r="S413" i="20"/>
  <c r="R414" i="20"/>
  <c r="S414" i="20"/>
  <c r="R415" i="20"/>
  <c r="S415" i="20"/>
  <c r="R416" i="20"/>
  <c r="S416" i="20"/>
  <c r="R417" i="20"/>
  <c r="S417" i="20"/>
  <c r="R418" i="20"/>
  <c r="S418" i="20"/>
  <c r="R419" i="20"/>
  <c r="S419" i="20"/>
  <c r="R420" i="20"/>
  <c r="S420" i="20"/>
  <c r="R421" i="20"/>
  <c r="S421" i="20"/>
  <c r="R422" i="20"/>
  <c r="S422" i="20"/>
  <c r="R423" i="20"/>
  <c r="S423" i="20"/>
  <c r="R424" i="20"/>
  <c r="S424" i="20"/>
  <c r="R425" i="20"/>
  <c r="S425" i="20"/>
  <c r="R426" i="20"/>
  <c r="S426" i="20"/>
  <c r="R427" i="20"/>
  <c r="S427" i="20"/>
  <c r="R428" i="20"/>
  <c r="S428" i="20"/>
  <c r="R429" i="20"/>
  <c r="S429" i="20"/>
  <c r="R430" i="20"/>
  <c r="S430" i="20"/>
  <c r="R431" i="20"/>
  <c r="S431" i="20"/>
  <c r="R432" i="20"/>
  <c r="S432" i="20"/>
  <c r="R433" i="20"/>
  <c r="S433" i="20"/>
  <c r="R434" i="20"/>
  <c r="S434" i="20"/>
  <c r="R435" i="20"/>
  <c r="S435" i="20"/>
  <c r="R436" i="20"/>
  <c r="S436" i="20"/>
  <c r="R437" i="20"/>
  <c r="S437" i="20"/>
  <c r="R438" i="20"/>
  <c r="S438" i="20"/>
  <c r="R439" i="20"/>
  <c r="S439" i="20"/>
  <c r="R440" i="20"/>
  <c r="S440" i="20"/>
  <c r="R441" i="20"/>
  <c r="S441" i="20"/>
  <c r="R442" i="20"/>
  <c r="S442" i="20"/>
  <c r="R443" i="20"/>
  <c r="S443" i="20"/>
  <c r="R444" i="20"/>
  <c r="S444" i="20"/>
  <c r="R445" i="20"/>
  <c r="S445" i="20"/>
  <c r="R446" i="20"/>
  <c r="S446" i="20"/>
  <c r="R447" i="20"/>
  <c r="S447" i="20"/>
  <c r="R448" i="20"/>
  <c r="S448" i="20"/>
  <c r="R449" i="20"/>
  <c r="S449" i="20"/>
  <c r="R450" i="20"/>
  <c r="S450" i="20"/>
  <c r="R451" i="20"/>
  <c r="S451" i="20"/>
  <c r="R452" i="20"/>
  <c r="S452" i="20"/>
  <c r="R453" i="20"/>
  <c r="S453" i="20"/>
  <c r="R454" i="20"/>
  <c r="S454" i="20"/>
  <c r="R455" i="20"/>
  <c r="S455" i="20"/>
  <c r="R456" i="20"/>
  <c r="S456" i="20"/>
  <c r="R457" i="20"/>
  <c r="S457" i="20"/>
  <c r="R458" i="20"/>
  <c r="S458" i="20"/>
  <c r="R459" i="20"/>
  <c r="S459" i="20"/>
  <c r="R460" i="20"/>
  <c r="S460" i="20"/>
  <c r="R461" i="20"/>
  <c r="S461" i="20"/>
  <c r="R462" i="20"/>
  <c r="S462" i="20"/>
  <c r="R463" i="20"/>
  <c r="S463" i="20"/>
  <c r="R464" i="20"/>
  <c r="S464" i="20"/>
  <c r="R465" i="20"/>
  <c r="S465" i="20"/>
  <c r="R466" i="20"/>
  <c r="S466" i="20"/>
  <c r="R467" i="20"/>
  <c r="S467" i="20"/>
  <c r="R468" i="20"/>
  <c r="S468" i="20"/>
  <c r="R469" i="20"/>
  <c r="S469" i="20"/>
  <c r="R470" i="20"/>
  <c r="S470" i="20"/>
  <c r="R471" i="20"/>
  <c r="S471" i="20"/>
  <c r="R472" i="20"/>
  <c r="S472" i="20"/>
  <c r="R473" i="20"/>
  <c r="S473" i="20"/>
  <c r="R474" i="20"/>
  <c r="S474" i="20"/>
  <c r="R475" i="20"/>
  <c r="S475" i="20"/>
  <c r="R476" i="20"/>
  <c r="S476" i="20"/>
  <c r="R477" i="20"/>
  <c r="S477" i="20"/>
  <c r="R478" i="20"/>
  <c r="S478" i="20"/>
  <c r="R479" i="20"/>
  <c r="S479" i="20"/>
  <c r="R480" i="20"/>
  <c r="S480" i="20"/>
  <c r="R481" i="20"/>
  <c r="S481" i="20"/>
  <c r="R482" i="20"/>
  <c r="S482" i="20"/>
  <c r="R483" i="20"/>
  <c r="S483" i="20"/>
  <c r="R484" i="20"/>
  <c r="S484" i="20"/>
  <c r="R485" i="20"/>
  <c r="S485" i="20"/>
  <c r="R486" i="20"/>
  <c r="S486" i="20"/>
  <c r="R487" i="20"/>
  <c r="S487" i="20"/>
  <c r="R488" i="20"/>
  <c r="S488" i="20"/>
  <c r="R489" i="20"/>
  <c r="S489" i="20"/>
  <c r="R490" i="20"/>
  <c r="S490" i="20"/>
  <c r="R491" i="20"/>
  <c r="S491" i="20"/>
  <c r="R492" i="20"/>
  <c r="S492" i="20"/>
  <c r="R493" i="20"/>
  <c r="S493" i="20"/>
  <c r="R494" i="20"/>
  <c r="S494" i="20"/>
  <c r="R495" i="20"/>
  <c r="S495" i="20"/>
  <c r="R496" i="20"/>
  <c r="S496" i="20"/>
  <c r="R497" i="20"/>
  <c r="S497" i="20"/>
  <c r="R498" i="20"/>
  <c r="S498" i="20"/>
  <c r="R499" i="20"/>
  <c r="S499" i="20"/>
  <c r="R500" i="20"/>
  <c r="S500" i="20"/>
  <c r="R501" i="20"/>
  <c r="S501" i="20"/>
  <c r="R502" i="20"/>
  <c r="S502" i="20"/>
  <c r="R503" i="20"/>
  <c r="S503" i="20"/>
  <c r="R504" i="20"/>
  <c r="S504" i="20"/>
  <c r="R505" i="20"/>
  <c r="S505" i="20"/>
  <c r="R506" i="20"/>
  <c r="S506" i="20"/>
  <c r="R507" i="20"/>
  <c r="S507" i="20"/>
  <c r="R508" i="20"/>
  <c r="S508" i="20"/>
  <c r="R509" i="20"/>
  <c r="S509" i="20"/>
  <c r="R510" i="20"/>
  <c r="S510" i="20"/>
  <c r="R511" i="20"/>
  <c r="S511" i="20"/>
  <c r="R512" i="20"/>
  <c r="S512" i="20"/>
  <c r="R513" i="20"/>
  <c r="S513" i="20"/>
  <c r="R514" i="20"/>
  <c r="S514" i="20"/>
  <c r="R515" i="20"/>
  <c r="S515" i="20"/>
  <c r="R516" i="20"/>
  <c r="S516" i="20"/>
  <c r="R517" i="20"/>
  <c r="S517" i="20"/>
  <c r="R518" i="20"/>
  <c r="S518" i="20"/>
  <c r="R519" i="20"/>
  <c r="S519" i="20"/>
  <c r="R520" i="20"/>
  <c r="S520" i="20"/>
  <c r="R521" i="20"/>
  <c r="S521" i="20"/>
  <c r="R522" i="20"/>
  <c r="S522" i="20"/>
  <c r="R523" i="20"/>
  <c r="S523" i="20"/>
  <c r="R524" i="20"/>
  <c r="S524" i="20"/>
  <c r="R525" i="20"/>
  <c r="S525" i="20"/>
  <c r="R526" i="20"/>
  <c r="S526" i="20"/>
  <c r="R527" i="20"/>
  <c r="S527" i="20"/>
  <c r="R528" i="20"/>
  <c r="S528" i="20"/>
  <c r="R529" i="20"/>
  <c r="S529" i="20"/>
  <c r="R530" i="20"/>
  <c r="S530" i="20"/>
  <c r="R531" i="20"/>
  <c r="S531" i="20"/>
  <c r="R532" i="20"/>
  <c r="S532" i="20"/>
  <c r="R533" i="20"/>
  <c r="S533" i="20"/>
  <c r="R534" i="20"/>
  <c r="S534" i="20"/>
  <c r="R535" i="20"/>
  <c r="S535" i="20"/>
  <c r="R536" i="20"/>
  <c r="S536" i="20"/>
  <c r="R537" i="20"/>
  <c r="S537" i="20"/>
  <c r="R538" i="20"/>
  <c r="S538" i="20"/>
  <c r="R539" i="20"/>
  <c r="S539" i="20"/>
  <c r="R540" i="20"/>
  <c r="S540" i="20"/>
  <c r="R541" i="20"/>
  <c r="S541" i="20"/>
  <c r="R542" i="20"/>
  <c r="S542" i="20"/>
  <c r="R543" i="20"/>
  <c r="S543" i="20"/>
  <c r="R544" i="20"/>
  <c r="S544" i="20"/>
  <c r="R545" i="20"/>
  <c r="S545" i="20"/>
  <c r="R546" i="20"/>
  <c r="S546" i="20"/>
  <c r="R547" i="20"/>
  <c r="S547" i="20"/>
  <c r="R548" i="20"/>
  <c r="S548" i="20"/>
  <c r="R549" i="20"/>
  <c r="S549" i="20"/>
  <c r="R550" i="20"/>
  <c r="S550" i="20"/>
  <c r="R551" i="20"/>
  <c r="S551" i="20"/>
  <c r="R552" i="20"/>
  <c r="S552" i="20"/>
  <c r="R553" i="20"/>
  <c r="S553" i="20"/>
  <c r="R554" i="20"/>
  <c r="S554" i="20"/>
  <c r="R555" i="20"/>
  <c r="S555" i="20"/>
  <c r="R556" i="20"/>
  <c r="S556" i="20"/>
  <c r="R557" i="20"/>
  <c r="S557" i="20"/>
  <c r="R558" i="20"/>
  <c r="S558" i="20"/>
  <c r="R559" i="20"/>
  <c r="S559" i="20"/>
  <c r="R560" i="20"/>
  <c r="S560" i="20"/>
  <c r="R561" i="20"/>
  <c r="S561" i="20"/>
  <c r="R562" i="20"/>
  <c r="S562" i="20"/>
  <c r="R563" i="20"/>
  <c r="S563" i="20"/>
  <c r="R564" i="20"/>
  <c r="S564" i="20"/>
  <c r="R565" i="20"/>
  <c r="S565" i="20"/>
  <c r="R566" i="20"/>
  <c r="S566" i="20"/>
  <c r="R567" i="20"/>
  <c r="S567" i="20"/>
  <c r="R568" i="20"/>
  <c r="S568" i="20"/>
  <c r="R569" i="20"/>
  <c r="S569" i="20"/>
  <c r="R570" i="20"/>
  <c r="S570" i="20"/>
  <c r="R571" i="20"/>
  <c r="S571" i="20"/>
  <c r="R572" i="20"/>
  <c r="S572" i="20"/>
  <c r="R573" i="20"/>
  <c r="S573" i="20"/>
  <c r="R574" i="20"/>
  <c r="S574" i="20"/>
  <c r="R575" i="20"/>
  <c r="S575" i="20"/>
  <c r="R576" i="20"/>
  <c r="S576" i="20"/>
  <c r="R577" i="20"/>
  <c r="S577" i="20"/>
  <c r="R578" i="20"/>
  <c r="S578" i="20"/>
  <c r="R579" i="20"/>
  <c r="S579" i="20"/>
  <c r="R580" i="20"/>
  <c r="S580" i="20"/>
  <c r="R581" i="20"/>
  <c r="S581" i="20"/>
  <c r="R582" i="20"/>
  <c r="S582" i="20"/>
  <c r="R583" i="20"/>
  <c r="S583" i="20"/>
  <c r="R584" i="20"/>
  <c r="S584" i="20"/>
  <c r="R585" i="20"/>
  <c r="S585" i="20"/>
  <c r="R586" i="20"/>
  <c r="S586" i="20"/>
  <c r="R587" i="20"/>
  <c r="S587" i="20"/>
  <c r="R588" i="20"/>
  <c r="S588" i="20"/>
  <c r="R589" i="20"/>
  <c r="S589" i="20"/>
  <c r="R590" i="20"/>
  <c r="S590" i="20"/>
  <c r="R591" i="20"/>
  <c r="S591" i="20"/>
  <c r="R592" i="20"/>
  <c r="S592" i="20"/>
  <c r="R593" i="20"/>
  <c r="S593" i="20"/>
  <c r="R594" i="20"/>
  <c r="S594" i="20"/>
  <c r="R595" i="20"/>
  <c r="S595" i="20"/>
  <c r="R596" i="20"/>
  <c r="S596" i="20"/>
  <c r="R597" i="20"/>
  <c r="S597" i="20"/>
  <c r="R598" i="20"/>
  <c r="S598" i="20"/>
  <c r="R599" i="20"/>
  <c r="S599" i="20"/>
  <c r="R600" i="20"/>
  <c r="S600" i="20"/>
  <c r="R601" i="20"/>
  <c r="S601" i="20"/>
  <c r="R602" i="20"/>
  <c r="S602" i="20"/>
  <c r="R603" i="20"/>
  <c r="S603" i="20"/>
  <c r="R604" i="20"/>
  <c r="S604" i="20"/>
  <c r="R605" i="20"/>
  <c r="S605" i="20"/>
  <c r="R606" i="20"/>
  <c r="S606" i="20"/>
  <c r="R607" i="20"/>
  <c r="S607" i="20"/>
  <c r="R608" i="20"/>
  <c r="S608" i="20"/>
  <c r="R609" i="20"/>
  <c r="S609" i="20"/>
  <c r="R610" i="20"/>
  <c r="S610" i="20"/>
  <c r="R611" i="20"/>
  <c r="S611" i="20"/>
  <c r="R612" i="20"/>
  <c r="S612" i="20"/>
  <c r="R613" i="20"/>
  <c r="S613" i="20"/>
  <c r="R614" i="20"/>
  <c r="S614" i="20"/>
  <c r="R615" i="20"/>
  <c r="S615" i="20"/>
  <c r="R616" i="20"/>
  <c r="S616" i="20"/>
  <c r="R617" i="20"/>
  <c r="S617" i="20"/>
  <c r="R618" i="20"/>
  <c r="S618" i="20"/>
  <c r="R619" i="20"/>
  <c r="S619" i="20"/>
  <c r="R620" i="20"/>
  <c r="S620" i="20"/>
  <c r="R621" i="20"/>
  <c r="S621" i="20"/>
  <c r="R622" i="20"/>
  <c r="S622" i="20"/>
  <c r="R623" i="20"/>
  <c r="S623" i="20"/>
  <c r="R624" i="20"/>
  <c r="S624" i="20"/>
  <c r="R625" i="20"/>
  <c r="S625" i="20"/>
  <c r="R626" i="20"/>
  <c r="S626" i="20"/>
  <c r="R627" i="20"/>
  <c r="S627" i="20"/>
  <c r="R628" i="20"/>
  <c r="S628" i="20"/>
  <c r="R629" i="20"/>
  <c r="S629" i="20"/>
  <c r="R630" i="20"/>
  <c r="S630" i="20"/>
  <c r="R631" i="20"/>
  <c r="S631" i="20"/>
  <c r="R632" i="20"/>
  <c r="S632" i="20"/>
  <c r="R633" i="20"/>
  <c r="S633" i="20"/>
  <c r="R634" i="20"/>
  <c r="S634" i="20"/>
  <c r="R635" i="20"/>
  <c r="S635" i="20"/>
  <c r="R636" i="20"/>
  <c r="S636" i="20"/>
  <c r="R637" i="20"/>
  <c r="S637" i="20"/>
  <c r="R638" i="20"/>
  <c r="S638" i="20"/>
  <c r="R639" i="20"/>
  <c r="S639" i="20"/>
  <c r="R640" i="20"/>
  <c r="S640" i="20"/>
  <c r="R641" i="20"/>
  <c r="S641" i="20"/>
  <c r="R642" i="20"/>
  <c r="S642" i="20"/>
  <c r="R643" i="20"/>
  <c r="S643" i="20"/>
  <c r="R644" i="20"/>
  <c r="S644" i="20"/>
  <c r="R645" i="20"/>
  <c r="S645" i="20"/>
  <c r="R646" i="20"/>
  <c r="S646" i="20"/>
  <c r="R647" i="20"/>
  <c r="S647" i="20"/>
  <c r="R648" i="20"/>
  <c r="S648" i="20"/>
  <c r="R649" i="20"/>
  <c r="S649" i="20"/>
  <c r="R650" i="20"/>
  <c r="S650" i="20"/>
  <c r="R651" i="20"/>
  <c r="S651" i="20"/>
  <c r="R652" i="20"/>
  <c r="S652" i="20"/>
  <c r="R653" i="20"/>
  <c r="S653" i="20"/>
  <c r="R654" i="20"/>
  <c r="S654" i="20"/>
  <c r="R655" i="20"/>
  <c r="S655" i="20"/>
  <c r="R656" i="20"/>
  <c r="S656" i="20"/>
  <c r="R657" i="20"/>
  <c r="S657" i="20"/>
  <c r="R658" i="20"/>
  <c r="S658" i="20"/>
  <c r="R659" i="20"/>
  <c r="S659" i="20"/>
  <c r="R660" i="20"/>
  <c r="S660" i="20"/>
  <c r="R661" i="20"/>
  <c r="S661" i="20"/>
  <c r="R662" i="20"/>
  <c r="S662" i="20"/>
  <c r="R663" i="20"/>
  <c r="S663" i="20"/>
  <c r="R664" i="20"/>
  <c r="S664" i="20"/>
  <c r="R665" i="20"/>
  <c r="S665" i="20"/>
  <c r="R666" i="20"/>
  <c r="S666" i="20"/>
  <c r="R667" i="20"/>
  <c r="S667" i="20"/>
  <c r="R668" i="20"/>
  <c r="S668" i="20"/>
  <c r="R669" i="20"/>
  <c r="S669" i="20"/>
  <c r="R670" i="20"/>
  <c r="S670" i="20"/>
  <c r="R671" i="20"/>
  <c r="S671" i="20"/>
  <c r="R672" i="20"/>
  <c r="S672" i="20"/>
  <c r="R673" i="20"/>
  <c r="S673" i="20"/>
  <c r="R674" i="20"/>
  <c r="S674" i="20"/>
  <c r="R675" i="20"/>
  <c r="S675" i="20"/>
  <c r="R676" i="20"/>
  <c r="S676" i="20"/>
  <c r="R677" i="20"/>
  <c r="S677" i="20"/>
  <c r="R678" i="20"/>
  <c r="S678" i="20"/>
  <c r="R679" i="20"/>
  <c r="S679" i="20"/>
  <c r="R680" i="20"/>
  <c r="S680" i="20"/>
  <c r="R681" i="20"/>
  <c r="S681" i="20"/>
  <c r="R682" i="20"/>
  <c r="S682" i="20"/>
  <c r="R683" i="20"/>
  <c r="S683" i="20"/>
  <c r="R684" i="20"/>
  <c r="S684" i="20"/>
  <c r="R685" i="20"/>
  <c r="S685" i="20"/>
  <c r="R686" i="20"/>
  <c r="S686" i="20"/>
  <c r="R687" i="20"/>
  <c r="S687" i="20"/>
  <c r="R688" i="20"/>
  <c r="S688" i="20"/>
  <c r="R689" i="20"/>
  <c r="S689" i="20"/>
  <c r="R690" i="20"/>
  <c r="S690" i="20"/>
  <c r="R691" i="20"/>
  <c r="S691" i="20"/>
  <c r="R692" i="20"/>
  <c r="S692" i="20"/>
  <c r="R693" i="20"/>
  <c r="S693" i="20"/>
  <c r="R694" i="20"/>
  <c r="S694" i="20"/>
  <c r="R695" i="20"/>
  <c r="S695" i="20"/>
  <c r="R696" i="20"/>
  <c r="S696" i="20"/>
  <c r="R697" i="20"/>
  <c r="S697" i="20"/>
  <c r="R698" i="20"/>
  <c r="S698" i="20"/>
  <c r="R699" i="20"/>
  <c r="S699" i="20"/>
  <c r="R700" i="20"/>
  <c r="S700" i="20"/>
  <c r="R701" i="20"/>
  <c r="S701" i="20"/>
  <c r="R702" i="20"/>
  <c r="S702" i="20"/>
  <c r="R703" i="20"/>
  <c r="S703" i="20"/>
  <c r="R704" i="20"/>
  <c r="S704" i="20"/>
  <c r="R705" i="20"/>
  <c r="S705" i="20"/>
  <c r="R706" i="20"/>
  <c r="S706" i="20"/>
  <c r="R707" i="20"/>
  <c r="S707" i="20"/>
  <c r="R708" i="20"/>
  <c r="S708" i="20"/>
  <c r="R709" i="20"/>
  <c r="S709" i="20"/>
  <c r="R710" i="20"/>
  <c r="S710" i="20"/>
  <c r="R711" i="20"/>
  <c r="S711" i="20"/>
  <c r="R712" i="20"/>
  <c r="S712" i="20"/>
  <c r="R713" i="20"/>
  <c r="S713" i="20"/>
  <c r="R714" i="20"/>
  <c r="S714" i="20"/>
  <c r="R715" i="20"/>
  <c r="S715" i="20"/>
  <c r="R716" i="20"/>
  <c r="S716" i="20"/>
  <c r="R717" i="20"/>
  <c r="S717" i="20"/>
  <c r="R718" i="20"/>
  <c r="S718" i="20"/>
  <c r="R719" i="20"/>
  <c r="S719" i="20"/>
  <c r="R720" i="20"/>
  <c r="S720" i="20"/>
  <c r="R721" i="20"/>
  <c r="S721" i="20"/>
  <c r="R722" i="20"/>
  <c r="S722" i="20"/>
  <c r="R723" i="20"/>
  <c r="S723" i="20"/>
  <c r="R724" i="20"/>
  <c r="S724" i="20"/>
  <c r="R725" i="20"/>
  <c r="S725" i="20"/>
  <c r="R726" i="20"/>
  <c r="S726" i="20"/>
  <c r="R727" i="20"/>
  <c r="S727" i="20"/>
  <c r="R728" i="20"/>
  <c r="S728" i="20"/>
  <c r="R729" i="20"/>
  <c r="S729" i="20"/>
  <c r="R730" i="20"/>
  <c r="S730" i="20"/>
  <c r="R731" i="20"/>
  <c r="S731" i="20"/>
  <c r="R732" i="20"/>
  <c r="S732" i="20"/>
  <c r="R733" i="20"/>
  <c r="S733" i="20"/>
  <c r="R734" i="20"/>
  <c r="S734" i="20"/>
  <c r="R735" i="20"/>
  <c r="S735" i="20"/>
  <c r="R736" i="20"/>
  <c r="S736" i="20"/>
  <c r="R737" i="20"/>
  <c r="S737" i="20"/>
  <c r="R738" i="20"/>
  <c r="S738" i="20"/>
  <c r="R739" i="20"/>
  <c r="S739" i="20"/>
  <c r="R740" i="20"/>
  <c r="S740" i="20"/>
  <c r="R741" i="20"/>
  <c r="S741" i="20"/>
  <c r="R742" i="20"/>
  <c r="S742" i="20"/>
  <c r="R743" i="20"/>
  <c r="S743" i="20"/>
  <c r="R744" i="20"/>
  <c r="S744" i="20"/>
  <c r="R745" i="20"/>
  <c r="S745" i="20"/>
  <c r="R746" i="20"/>
  <c r="S746" i="20"/>
  <c r="R747" i="20"/>
  <c r="S747" i="20"/>
  <c r="R748" i="20"/>
  <c r="S748" i="20"/>
  <c r="R749" i="20"/>
  <c r="S749" i="20"/>
  <c r="R750" i="20"/>
  <c r="S750" i="20"/>
  <c r="R751" i="20"/>
  <c r="S751" i="20"/>
  <c r="R752" i="20"/>
  <c r="S752" i="20"/>
  <c r="R753" i="20"/>
  <c r="S753" i="20"/>
  <c r="R754" i="20"/>
  <c r="S754" i="20"/>
  <c r="R755" i="20"/>
  <c r="S755" i="20"/>
  <c r="R756" i="20"/>
  <c r="S756" i="20"/>
  <c r="R757" i="20"/>
  <c r="S757" i="20"/>
  <c r="R758" i="20"/>
  <c r="S758" i="20"/>
  <c r="R759" i="20"/>
  <c r="S759" i="20"/>
  <c r="R760" i="20"/>
  <c r="S760" i="20"/>
  <c r="R761" i="20"/>
  <c r="S761" i="20"/>
  <c r="R762" i="20"/>
  <c r="S762" i="20"/>
  <c r="R763" i="20"/>
  <c r="S763" i="20"/>
  <c r="R764" i="20"/>
  <c r="S764" i="20"/>
  <c r="R765" i="20"/>
  <c r="S765" i="20"/>
  <c r="R766" i="20"/>
  <c r="S766" i="20"/>
  <c r="R767" i="20"/>
  <c r="S767" i="20"/>
  <c r="R768" i="20"/>
  <c r="S768" i="20"/>
  <c r="R769" i="20"/>
  <c r="S769" i="20"/>
  <c r="R770" i="20"/>
  <c r="S770" i="20"/>
  <c r="R771" i="20"/>
  <c r="S771" i="20"/>
  <c r="R772" i="20"/>
  <c r="S772" i="20"/>
  <c r="R773" i="20"/>
  <c r="S773" i="20"/>
  <c r="R774" i="20"/>
  <c r="S774" i="20"/>
  <c r="R775" i="20"/>
  <c r="S775" i="20"/>
  <c r="R776" i="20"/>
  <c r="S776" i="20"/>
  <c r="R777" i="20"/>
  <c r="S777" i="20"/>
  <c r="R778" i="20"/>
  <c r="S778" i="20"/>
  <c r="R779" i="20"/>
  <c r="S779" i="20"/>
  <c r="R780" i="20"/>
  <c r="S780" i="20"/>
  <c r="R781" i="20"/>
  <c r="S781" i="20"/>
  <c r="R782" i="20"/>
  <c r="S782" i="20"/>
  <c r="R783" i="20"/>
  <c r="S783" i="20"/>
  <c r="R784" i="20"/>
  <c r="S784" i="20"/>
  <c r="R785" i="20"/>
  <c r="S785" i="20"/>
  <c r="R786" i="20"/>
  <c r="S786" i="20"/>
  <c r="R787" i="20"/>
  <c r="S787" i="20"/>
  <c r="R788" i="20"/>
  <c r="S788" i="20"/>
  <c r="R789" i="20"/>
  <c r="S789" i="20"/>
  <c r="R790" i="20"/>
  <c r="S790" i="20"/>
  <c r="R791" i="20"/>
  <c r="S791" i="20"/>
  <c r="R792" i="20"/>
  <c r="S792" i="20"/>
  <c r="R793" i="20"/>
  <c r="S793" i="20"/>
  <c r="R794" i="20"/>
  <c r="S794" i="20"/>
  <c r="R795" i="20"/>
  <c r="S795" i="20"/>
  <c r="R796" i="20"/>
  <c r="S796" i="20"/>
  <c r="R797" i="20"/>
  <c r="S797" i="20"/>
  <c r="R798" i="20"/>
  <c r="S798" i="20"/>
  <c r="R799" i="20"/>
  <c r="S799" i="20"/>
  <c r="R800" i="20"/>
  <c r="S800" i="20"/>
  <c r="R801" i="20"/>
  <c r="S801" i="20"/>
  <c r="R802" i="20"/>
  <c r="S802" i="20"/>
  <c r="R803" i="20"/>
  <c r="S803" i="20"/>
  <c r="R804" i="20"/>
  <c r="S804" i="20"/>
  <c r="R805" i="20"/>
  <c r="S805" i="20"/>
  <c r="R806" i="20"/>
  <c r="S806" i="20"/>
  <c r="R807" i="20"/>
  <c r="S807" i="20"/>
  <c r="R808" i="20"/>
  <c r="S808" i="20"/>
  <c r="R809" i="20"/>
  <c r="S809" i="20"/>
  <c r="R810" i="20"/>
  <c r="S810" i="20"/>
  <c r="R811" i="20"/>
  <c r="S811" i="20"/>
  <c r="R812" i="20"/>
  <c r="S812" i="20"/>
  <c r="R813" i="20"/>
  <c r="S813" i="20"/>
  <c r="R814" i="20"/>
  <c r="S814" i="20"/>
  <c r="R815" i="20"/>
  <c r="S815" i="20"/>
  <c r="R816" i="20"/>
  <c r="S816" i="20"/>
  <c r="R817" i="20"/>
  <c r="S817" i="20"/>
  <c r="R818" i="20"/>
  <c r="S818" i="20"/>
  <c r="R819" i="20"/>
  <c r="S819" i="20"/>
  <c r="R820" i="20"/>
  <c r="S820" i="20"/>
  <c r="R821" i="20"/>
  <c r="S821" i="20"/>
  <c r="R822" i="20"/>
  <c r="S822" i="20"/>
  <c r="R823" i="20"/>
  <c r="S823" i="20"/>
  <c r="R824" i="20"/>
  <c r="S824" i="20"/>
  <c r="R825" i="20"/>
  <c r="S825" i="20"/>
  <c r="R826" i="20"/>
  <c r="S826" i="20"/>
  <c r="R827" i="20"/>
  <c r="S827" i="20"/>
  <c r="R828" i="20"/>
  <c r="S828" i="20"/>
  <c r="R829" i="20"/>
  <c r="S829" i="20"/>
  <c r="R830" i="20"/>
  <c r="S830" i="20"/>
  <c r="R831" i="20"/>
  <c r="S831" i="20"/>
  <c r="R832" i="20"/>
  <c r="S832" i="20"/>
  <c r="R833" i="20"/>
  <c r="S833" i="20"/>
  <c r="R834" i="20"/>
  <c r="S834" i="20"/>
  <c r="R835" i="20"/>
  <c r="S835" i="20"/>
  <c r="R836" i="20"/>
  <c r="S836" i="20"/>
  <c r="R837" i="20"/>
  <c r="S837" i="20"/>
  <c r="R838" i="20"/>
  <c r="S838" i="20"/>
  <c r="R839" i="20"/>
  <c r="S839" i="20"/>
  <c r="R840" i="20"/>
  <c r="S840" i="20"/>
  <c r="R841" i="20"/>
  <c r="S841" i="20"/>
  <c r="R842" i="20"/>
  <c r="S842" i="20"/>
  <c r="R843" i="20"/>
  <c r="S843" i="20"/>
  <c r="R844" i="20"/>
  <c r="S844" i="20"/>
  <c r="R845" i="20"/>
  <c r="S845" i="20"/>
  <c r="R846" i="20"/>
  <c r="S846" i="20"/>
  <c r="R847" i="20"/>
  <c r="S847" i="20"/>
  <c r="R848" i="20"/>
  <c r="S848" i="20"/>
  <c r="R849" i="20"/>
  <c r="S849" i="20"/>
  <c r="R850" i="20"/>
  <c r="S850" i="20"/>
  <c r="R851" i="20"/>
  <c r="S851" i="20"/>
  <c r="R852" i="20"/>
  <c r="S852" i="20"/>
  <c r="R853" i="20"/>
  <c r="S853" i="20"/>
  <c r="R854" i="20"/>
  <c r="S854" i="20"/>
  <c r="R855" i="20"/>
  <c r="S855" i="20"/>
  <c r="R856" i="20"/>
  <c r="S856" i="20"/>
  <c r="R857" i="20"/>
  <c r="S857" i="20"/>
  <c r="R858" i="20"/>
  <c r="S858" i="20"/>
  <c r="R859" i="20"/>
  <c r="S859" i="20"/>
  <c r="R860" i="20"/>
  <c r="S860" i="20"/>
  <c r="R861" i="20"/>
  <c r="S861" i="20"/>
  <c r="R862" i="20"/>
  <c r="S862" i="20"/>
  <c r="R863" i="20"/>
  <c r="S863" i="20"/>
  <c r="R864" i="20"/>
  <c r="S864" i="20"/>
  <c r="R865" i="20"/>
  <c r="S865" i="20"/>
  <c r="R866" i="20"/>
  <c r="S866" i="20"/>
  <c r="R867" i="20"/>
  <c r="S867" i="20"/>
  <c r="R868" i="20"/>
  <c r="S868" i="20"/>
  <c r="R869" i="20"/>
  <c r="S869" i="20"/>
  <c r="R870" i="20"/>
  <c r="S870" i="20"/>
  <c r="R871" i="20"/>
  <c r="S871" i="20"/>
  <c r="R872" i="20"/>
  <c r="S872" i="20"/>
  <c r="R873" i="20"/>
  <c r="S873" i="20"/>
  <c r="R874" i="20"/>
  <c r="S874" i="20"/>
  <c r="R875" i="20"/>
  <c r="S875" i="20"/>
  <c r="R876" i="20"/>
  <c r="S876" i="20"/>
  <c r="R877" i="20"/>
  <c r="S877" i="20"/>
  <c r="R878" i="20"/>
  <c r="S878" i="20"/>
  <c r="R879" i="20"/>
  <c r="S879" i="20"/>
  <c r="R880" i="20"/>
  <c r="S880" i="20"/>
  <c r="R881" i="20"/>
  <c r="S881" i="20"/>
  <c r="R882" i="20"/>
  <c r="S882" i="20"/>
  <c r="R883" i="20"/>
  <c r="S883" i="20"/>
  <c r="R884" i="20"/>
  <c r="S884" i="20"/>
  <c r="R885" i="20"/>
  <c r="S885" i="20"/>
  <c r="R886" i="20"/>
  <c r="S886" i="20"/>
  <c r="R887" i="20"/>
  <c r="S887" i="20"/>
  <c r="R888" i="20"/>
  <c r="S888" i="20"/>
  <c r="R889" i="20"/>
  <c r="S889" i="20"/>
  <c r="R890" i="20"/>
  <c r="S890" i="20"/>
  <c r="R891" i="20"/>
  <c r="S891" i="20"/>
  <c r="R892" i="20"/>
  <c r="S892" i="20"/>
  <c r="R893" i="20"/>
  <c r="S893" i="20"/>
  <c r="R894" i="20"/>
  <c r="S894" i="20"/>
  <c r="R895" i="20"/>
  <c r="S895" i="20"/>
  <c r="R896" i="20"/>
  <c r="S896" i="20"/>
  <c r="R897" i="20"/>
  <c r="S897" i="20"/>
  <c r="R898" i="20"/>
  <c r="S898" i="20"/>
  <c r="R899" i="20"/>
  <c r="S899" i="20"/>
  <c r="R900" i="20"/>
  <c r="S900" i="20"/>
  <c r="R901" i="20"/>
  <c r="S901" i="20"/>
  <c r="R902" i="20"/>
  <c r="S902" i="20"/>
  <c r="R903" i="20"/>
  <c r="S903" i="20"/>
  <c r="R904" i="20"/>
  <c r="S904" i="20"/>
  <c r="R905" i="20"/>
  <c r="S905" i="20"/>
  <c r="R906" i="20"/>
  <c r="S906" i="20"/>
  <c r="R907" i="20"/>
  <c r="S907" i="20"/>
  <c r="R908" i="20"/>
  <c r="S908" i="20"/>
  <c r="R909" i="20"/>
  <c r="S909" i="20"/>
  <c r="R910" i="20"/>
  <c r="S910" i="20"/>
  <c r="R911" i="20"/>
  <c r="S911" i="20"/>
  <c r="R912" i="20"/>
  <c r="S912" i="20"/>
  <c r="R913" i="20"/>
  <c r="S913" i="20"/>
  <c r="R914" i="20"/>
  <c r="S914" i="20"/>
  <c r="R915" i="20"/>
  <c r="S915" i="20"/>
  <c r="R916" i="20"/>
  <c r="S916" i="20"/>
  <c r="R917" i="20"/>
  <c r="S917" i="20"/>
  <c r="R918" i="20"/>
  <c r="S918" i="20"/>
  <c r="R919" i="20"/>
  <c r="S919" i="20"/>
  <c r="R920" i="20"/>
  <c r="S920" i="20"/>
  <c r="R921" i="20"/>
  <c r="S921" i="20"/>
  <c r="R922" i="20"/>
  <c r="S922" i="20"/>
  <c r="R923" i="20"/>
  <c r="S923" i="20"/>
  <c r="R924" i="20"/>
  <c r="S924" i="20"/>
  <c r="R925" i="20"/>
  <c r="S925" i="20"/>
  <c r="R926" i="20"/>
  <c r="S926" i="20"/>
  <c r="R927" i="20"/>
  <c r="S927" i="20"/>
  <c r="R928" i="20"/>
  <c r="S928" i="20"/>
  <c r="R929" i="20"/>
  <c r="S929" i="20"/>
  <c r="R930" i="20"/>
  <c r="S930" i="20"/>
  <c r="R931" i="20"/>
  <c r="S931" i="20"/>
  <c r="R932" i="20"/>
  <c r="S932" i="20"/>
  <c r="R933" i="20"/>
  <c r="S933" i="20"/>
  <c r="R934" i="20"/>
  <c r="S934" i="20"/>
  <c r="R935" i="20"/>
  <c r="S935" i="20"/>
  <c r="R936" i="20"/>
  <c r="S936" i="20"/>
  <c r="R937" i="20"/>
  <c r="S937" i="20"/>
  <c r="R938" i="20"/>
  <c r="S938" i="20"/>
  <c r="R939" i="20"/>
  <c r="S939" i="20"/>
  <c r="R940" i="20"/>
  <c r="S940" i="20"/>
  <c r="R941" i="20"/>
  <c r="S941" i="20"/>
  <c r="R942" i="20"/>
  <c r="S942" i="20"/>
  <c r="R943" i="20"/>
  <c r="S943" i="20"/>
  <c r="R944" i="20"/>
  <c r="S944" i="20"/>
  <c r="R945" i="20"/>
  <c r="S945" i="20"/>
  <c r="R946" i="20"/>
  <c r="S946" i="20"/>
  <c r="R947" i="20"/>
  <c r="S947" i="20"/>
  <c r="R948" i="20"/>
  <c r="S948" i="20"/>
  <c r="R949" i="20"/>
  <c r="S949" i="20"/>
  <c r="R950" i="20"/>
  <c r="S950" i="20"/>
  <c r="R951" i="20"/>
  <c r="S951" i="20"/>
  <c r="R952" i="20"/>
  <c r="S952" i="20"/>
  <c r="R953" i="20"/>
  <c r="S953" i="20"/>
  <c r="R954" i="20"/>
  <c r="S954" i="20"/>
  <c r="R955" i="20"/>
  <c r="S955" i="20"/>
  <c r="R956" i="20"/>
  <c r="S956" i="20"/>
  <c r="R957" i="20"/>
  <c r="S957" i="20"/>
  <c r="R958" i="20"/>
  <c r="S958" i="20"/>
  <c r="R959" i="20"/>
  <c r="S959" i="20"/>
  <c r="R960" i="20"/>
  <c r="S960" i="20"/>
  <c r="R961" i="20"/>
  <c r="S961" i="20"/>
  <c r="R962" i="20"/>
  <c r="S962" i="20"/>
  <c r="R963" i="20"/>
  <c r="S963" i="20"/>
  <c r="R964" i="20"/>
  <c r="S964" i="20"/>
  <c r="R965" i="20"/>
  <c r="S965" i="20"/>
  <c r="R966" i="20"/>
  <c r="S966" i="20"/>
  <c r="R967" i="20"/>
  <c r="S967" i="20"/>
  <c r="R968" i="20"/>
  <c r="S968" i="20"/>
  <c r="R969" i="20"/>
  <c r="S969" i="20"/>
  <c r="R970" i="20"/>
  <c r="S970" i="20"/>
  <c r="R971" i="20"/>
  <c r="S971" i="20"/>
  <c r="R972" i="20"/>
  <c r="S972" i="20"/>
  <c r="R973" i="20"/>
  <c r="S973" i="20"/>
  <c r="R974" i="20"/>
  <c r="S974" i="20"/>
  <c r="R975" i="20"/>
  <c r="S975" i="20"/>
  <c r="R976" i="20"/>
  <c r="S976" i="20"/>
  <c r="R977" i="20"/>
  <c r="S977" i="20"/>
  <c r="R978" i="20"/>
  <c r="S978" i="20"/>
  <c r="R979" i="20"/>
  <c r="S979" i="20"/>
  <c r="R980" i="20"/>
  <c r="S980" i="20"/>
  <c r="R981" i="20"/>
  <c r="S981" i="20"/>
  <c r="R982" i="20"/>
  <c r="S982" i="20"/>
  <c r="R983" i="20"/>
  <c r="S983" i="20"/>
  <c r="R984" i="20"/>
  <c r="S984" i="20"/>
  <c r="R985" i="20"/>
  <c r="S985" i="20"/>
  <c r="R986" i="20"/>
  <c r="S986" i="20"/>
  <c r="R987" i="20"/>
  <c r="S987" i="20"/>
  <c r="R988" i="20"/>
  <c r="S988" i="20"/>
  <c r="R989" i="20"/>
  <c r="S989" i="20"/>
  <c r="R990" i="20"/>
  <c r="S990" i="20"/>
  <c r="R991" i="20"/>
  <c r="S991" i="20"/>
  <c r="R992" i="20"/>
  <c r="S992" i="20"/>
  <c r="R993" i="20"/>
  <c r="S993" i="20"/>
  <c r="R994" i="20"/>
  <c r="S994" i="20"/>
  <c r="R995" i="20"/>
  <c r="S995" i="20"/>
  <c r="R996" i="20"/>
  <c r="S996" i="20"/>
  <c r="R997" i="20"/>
  <c r="S997" i="20"/>
  <c r="R998" i="20"/>
  <c r="S998" i="20"/>
  <c r="R999" i="20"/>
  <c r="S999" i="20"/>
  <c r="R1000" i="20"/>
  <c r="S1000" i="20"/>
  <c r="S5" i="20"/>
  <c r="R5" i="20"/>
  <c r="J11" i="21" l="1"/>
  <c r="J10" i="21" s="1"/>
  <c r="J9" i="21" s="1"/>
  <c r="J8" i="21" s="1"/>
  <c r="J7" i="21" s="1"/>
  <c r="J6" i="21" s="1"/>
  <c r="J5" i="21" s="1"/>
  <c r="J4" i="21" s="1"/>
  <c r="J3" i="21" s="1"/>
  <c r="J2" i="21" s="1"/>
  <c r="J12" i="21"/>
  <c r="J13" i="21"/>
  <c r="Q4" i="20"/>
  <c r="L3" i="34" l="1"/>
  <c r="D3" i="34"/>
  <c r="A22" i="34"/>
  <c r="A21" i="34"/>
  <c r="A20" i="34"/>
  <c r="A19" i="34"/>
  <c r="A18" i="34"/>
  <c r="A17" i="34"/>
  <c r="A16" i="34"/>
  <c r="A15" i="34"/>
  <c r="A14" i="34"/>
  <c r="A13" i="34"/>
  <c r="A12" i="34"/>
  <c r="A11" i="34"/>
  <c r="A10" i="34"/>
  <c r="A9" i="34"/>
  <c r="A8" i="34"/>
  <c r="A7" i="34"/>
  <c r="A6" i="34"/>
  <c r="B5" i="34"/>
  <c r="G4" i="21"/>
  <c r="S22" i="34" l="1"/>
  <c r="K22" i="34"/>
  <c r="S21" i="34"/>
  <c r="K21" i="34"/>
  <c r="S20" i="34"/>
  <c r="K20" i="34"/>
  <c r="S19" i="34"/>
  <c r="K19" i="34"/>
  <c r="S18" i="34"/>
  <c r="K18" i="34"/>
  <c r="S17" i="34"/>
  <c r="K17" i="34"/>
  <c r="K16" i="34" s="1"/>
  <c r="S16" i="34"/>
  <c r="O16" i="34"/>
  <c r="N16" i="34"/>
  <c r="M16" i="34"/>
  <c r="L16" i="34"/>
  <c r="G16" i="34"/>
  <c r="F16" i="34"/>
  <c r="E16" i="34"/>
  <c r="D16" i="34"/>
  <c r="S15" i="34"/>
  <c r="K15" i="34"/>
  <c r="S14" i="34"/>
  <c r="K14" i="34"/>
  <c r="S13" i="34"/>
  <c r="K13" i="34"/>
  <c r="S12" i="34"/>
  <c r="K12" i="34"/>
  <c r="S11" i="34"/>
  <c r="O11" i="34"/>
  <c r="N11" i="34"/>
  <c r="M11" i="34"/>
  <c r="L11" i="34"/>
  <c r="K11" i="34"/>
  <c r="G11" i="34"/>
  <c r="F11" i="34"/>
  <c r="E11" i="34"/>
  <c r="D11" i="34"/>
  <c r="S10" i="34"/>
  <c r="K10" i="34"/>
  <c r="S9" i="34"/>
  <c r="K9" i="34"/>
  <c r="S8" i="34"/>
  <c r="K8" i="34"/>
  <c r="K7" i="34" s="1"/>
  <c r="S7" i="34"/>
  <c r="O7" i="34"/>
  <c r="N7" i="34"/>
  <c r="M7" i="34"/>
  <c r="L7" i="34"/>
  <c r="G7" i="34"/>
  <c r="F7" i="34"/>
  <c r="E7" i="34"/>
  <c r="D7" i="34"/>
  <c r="S6" i="34"/>
  <c r="O6" i="34"/>
  <c r="N6" i="34"/>
  <c r="M6" i="34"/>
  <c r="L6" i="34"/>
  <c r="G6" i="34"/>
  <c r="F6" i="34"/>
  <c r="E6" i="34"/>
  <c r="D6" i="34" l="1"/>
  <c r="K6" i="34"/>
  <c r="M1000" i="20"/>
  <c r="Q1000" i="20" s="1"/>
  <c r="M999" i="20"/>
  <c r="Q999" i="20" s="1"/>
  <c r="M998" i="20"/>
  <c r="Q998" i="20" s="1"/>
  <c r="M997" i="20"/>
  <c r="Q997" i="20" s="1"/>
  <c r="M996" i="20"/>
  <c r="Q996" i="20" s="1"/>
  <c r="M995" i="20"/>
  <c r="Q995" i="20" s="1"/>
  <c r="M994" i="20"/>
  <c r="Q994" i="20" s="1"/>
  <c r="M993" i="20"/>
  <c r="Q993" i="20" s="1"/>
  <c r="M992" i="20"/>
  <c r="Q992" i="20" s="1"/>
  <c r="M991" i="20"/>
  <c r="Q991" i="20" s="1"/>
  <c r="M990" i="20"/>
  <c r="Q990" i="20" s="1"/>
  <c r="M989" i="20"/>
  <c r="Q989" i="20" s="1"/>
  <c r="M988" i="20"/>
  <c r="Q988" i="20" s="1"/>
  <c r="M987" i="20"/>
  <c r="Q987" i="20" s="1"/>
  <c r="M986" i="20"/>
  <c r="Q986" i="20" s="1"/>
  <c r="M985" i="20"/>
  <c r="Q985" i="20" s="1"/>
  <c r="M984" i="20"/>
  <c r="Q984" i="20" s="1"/>
  <c r="M983" i="20"/>
  <c r="Q983" i="20" s="1"/>
  <c r="M982" i="20"/>
  <c r="Q982" i="20" s="1"/>
  <c r="M981" i="20"/>
  <c r="Q981" i="20" s="1"/>
  <c r="M980" i="20"/>
  <c r="Q980" i="20" s="1"/>
  <c r="M979" i="20"/>
  <c r="Q979" i="20" s="1"/>
  <c r="M978" i="20"/>
  <c r="Q978" i="20" s="1"/>
  <c r="M977" i="20"/>
  <c r="Q977" i="20" s="1"/>
  <c r="M976" i="20"/>
  <c r="Q976" i="20" s="1"/>
  <c r="M975" i="20"/>
  <c r="Q975" i="20" s="1"/>
  <c r="M974" i="20"/>
  <c r="Q974" i="20" s="1"/>
  <c r="M973" i="20"/>
  <c r="Q973" i="20" s="1"/>
  <c r="M972" i="20"/>
  <c r="Q972" i="20" s="1"/>
  <c r="M971" i="20"/>
  <c r="Q971" i="20" s="1"/>
  <c r="M970" i="20"/>
  <c r="Q970" i="20" s="1"/>
  <c r="M969" i="20"/>
  <c r="Q969" i="20" s="1"/>
  <c r="M968" i="20"/>
  <c r="Q968" i="20" s="1"/>
  <c r="M967" i="20"/>
  <c r="Q967" i="20" s="1"/>
  <c r="M966" i="20"/>
  <c r="Q966" i="20" s="1"/>
  <c r="M965" i="20"/>
  <c r="Q965" i="20" s="1"/>
  <c r="M964" i="20"/>
  <c r="Q964" i="20" s="1"/>
  <c r="M963" i="20"/>
  <c r="Q963" i="20" s="1"/>
  <c r="M962" i="20"/>
  <c r="Q962" i="20" s="1"/>
  <c r="M961" i="20"/>
  <c r="Q961" i="20" s="1"/>
  <c r="M960" i="20"/>
  <c r="Q960" i="20" s="1"/>
  <c r="M959" i="20"/>
  <c r="Q959" i="20" s="1"/>
  <c r="M958" i="20"/>
  <c r="Q958" i="20" s="1"/>
  <c r="M957" i="20"/>
  <c r="Q957" i="20" s="1"/>
  <c r="M956" i="20"/>
  <c r="Q956" i="20" s="1"/>
  <c r="M955" i="20"/>
  <c r="Q955" i="20" s="1"/>
  <c r="M954" i="20"/>
  <c r="Q954" i="20" s="1"/>
  <c r="M953" i="20"/>
  <c r="Q953" i="20" s="1"/>
  <c r="M952" i="20"/>
  <c r="Q952" i="20" s="1"/>
  <c r="M951" i="20"/>
  <c r="Q951" i="20" s="1"/>
  <c r="M950" i="20"/>
  <c r="Q950" i="20" s="1"/>
  <c r="M949" i="20"/>
  <c r="Q949" i="20" s="1"/>
  <c r="M948" i="20"/>
  <c r="Q948" i="20" s="1"/>
  <c r="M947" i="20"/>
  <c r="Q947" i="20" s="1"/>
  <c r="M946" i="20"/>
  <c r="Q946" i="20" s="1"/>
  <c r="M945" i="20"/>
  <c r="Q945" i="20" s="1"/>
  <c r="M944" i="20"/>
  <c r="Q944" i="20" s="1"/>
  <c r="M943" i="20"/>
  <c r="Q943" i="20" s="1"/>
  <c r="M942" i="20"/>
  <c r="Q942" i="20" s="1"/>
  <c r="M941" i="20"/>
  <c r="Q941" i="20" s="1"/>
  <c r="M940" i="20"/>
  <c r="Q940" i="20" s="1"/>
  <c r="M939" i="20"/>
  <c r="Q939" i="20" s="1"/>
  <c r="M938" i="20"/>
  <c r="Q938" i="20" s="1"/>
  <c r="M937" i="20"/>
  <c r="Q937" i="20" s="1"/>
  <c r="M936" i="20"/>
  <c r="Q936" i="20" s="1"/>
  <c r="M935" i="20"/>
  <c r="Q935" i="20" s="1"/>
  <c r="M934" i="20"/>
  <c r="Q934" i="20" s="1"/>
  <c r="M933" i="20"/>
  <c r="Q933" i="20" s="1"/>
  <c r="M932" i="20"/>
  <c r="Q932" i="20" s="1"/>
  <c r="M931" i="20"/>
  <c r="Q931" i="20" s="1"/>
  <c r="M930" i="20"/>
  <c r="Q930" i="20" s="1"/>
  <c r="M929" i="20"/>
  <c r="Q929" i="20" s="1"/>
  <c r="M928" i="20"/>
  <c r="Q928" i="20" s="1"/>
  <c r="M927" i="20"/>
  <c r="Q927" i="20" s="1"/>
  <c r="M926" i="20"/>
  <c r="Q926" i="20" s="1"/>
  <c r="M925" i="20"/>
  <c r="Q925" i="20" s="1"/>
  <c r="M924" i="20"/>
  <c r="Q924" i="20" s="1"/>
  <c r="M923" i="20"/>
  <c r="Q923" i="20" s="1"/>
  <c r="M922" i="20"/>
  <c r="Q922" i="20" s="1"/>
  <c r="M921" i="20"/>
  <c r="Q921" i="20" s="1"/>
  <c r="M920" i="20"/>
  <c r="Q920" i="20" s="1"/>
  <c r="M919" i="20"/>
  <c r="Q919" i="20" s="1"/>
  <c r="M918" i="20"/>
  <c r="Q918" i="20" s="1"/>
  <c r="M917" i="20"/>
  <c r="Q917" i="20" s="1"/>
  <c r="M916" i="20"/>
  <c r="Q916" i="20" s="1"/>
  <c r="M915" i="20"/>
  <c r="Q915" i="20" s="1"/>
  <c r="M914" i="20"/>
  <c r="Q914" i="20" s="1"/>
  <c r="M913" i="20"/>
  <c r="Q913" i="20" s="1"/>
  <c r="M912" i="20"/>
  <c r="Q912" i="20" s="1"/>
  <c r="M911" i="20"/>
  <c r="Q911" i="20" s="1"/>
  <c r="M910" i="20"/>
  <c r="Q910" i="20" s="1"/>
  <c r="M909" i="20"/>
  <c r="Q909" i="20" s="1"/>
  <c r="M908" i="20"/>
  <c r="Q908" i="20" s="1"/>
  <c r="M907" i="20"/>
  <c r="Q907" i="20" s="1"/>
  <c r="M906" i="20"/>
  <c r="Q906" i="20" s="1"/>
  <c r="M905" i="20"/>
  <c r="Q905" i="20" s="1"/>
  <c r="M904" i="20"/>
  <c r="Q904" i="20" s="1"/>
  <c r="M903" i="20"/>
  <c r="Q903" i="20" s="1"/>
  <c r="M902" i="20"/>
  <c r="Q902" i="20" s="1"/>
  <c r="M901" i="20"/>
  <c r="Q901" i="20" s="1"/>
  <c r="M900" i="20"/>
  <c r="Q900" i="20" s="1"/>
  <c r="M899" i="20"/>
  <c r="Q899" i="20" s="1"/>
  <c r="M898" i="20"/>
  <c r="Q898" i="20" s="1"/>
  <c r="M897" i="20"/>
  <c r="Q897" i="20" s="1"/>
  <c r="M896" i="20"/>
  <c r="Q896" i="20" s="1"/>
  <c r="M895" i="20"/>
  <c r="Q895" i="20" s="1"/>
  <c r="M894" i="20"/>
  <c r="Q894" i="20" s="1"/>
  <c r="M893" i="20"/>
  <c r="Q893" i="20" s="1"/>
  <c r="M892" i="20"/>
  <c r="Q892" i="20" s="1"/>
  <c r="M891" i="20"/>
  <c r="Q891" i="20" s="1"/>
  <c r="M890" i="20"/>
  <c r="Q890" i="20" s="1"/>
  <c r="M889" i="20"/>
  <c r="Q889" i="20" s="1"/>
  <c r="M888" i="20"/>
  <c r="Q888" i="20" s="1"/>
  <c r="M887" i="20"/>
  <c r="Q887" i="20" s="1"/>
  <c r="M886" i="20"/>
  <c r="Q886" i="20" s="1"/>
  <c r="M885" i="20"/>
  <c r="Q885" i="20" s="1"/>
  <c r="M884" i="20"/>
  <c r="Q884" i="20" s="1"/>
  <c r="M883" i="20"/>
  <c r="Q883" i="20" s="1"/>
  <c r="M882" i="20"/>
  <c r="Q882" i="20" s="1"/>
  <c r="M881" i="20"/>
  <c r="Q881" i="20" s="1"/>
  <c r="M880" i="20"/>
  <c r="Q880" i="20" s="1"/>
  <c r="M879" i="20"/>
  <c r="Q879" i="20" s="1"/>
  <c r="M878" i="20"/>
  <c r="Q878" i="20" s="1"/>
  <c r="M877" i="20"/>
  <c r="Q877" i="20" s="1"/>
  <c r="M876" i="20"/>
  <c r="Q876" i="20" s="1"/>
  <c r="M875" i="20"/>
  <c r="Q875" i="20" s="1"/>
  <c r="M874" i="20"/>
  <c r="Q874" i="20" s="1"/>
  <c r="M873" i="20"/>
  <c r="Q873" i="20" s="1"/>
  <c r="M872" i="20"/>
  <c r="Q872" i="20" s="1"/>
  <c r="M871" i="20"/>
  <c r="Q871" i="20" s="1"/>
  <c r="M870" i="20"/>
  <c r="Q870" i="20" s="1"/>
  <c r="M869" i="20"/>
  <c r="Q869" i="20" s="1"/>
  <c r="M868" i="20"/>
  <c r="Q868" i="20" s="1"/>
  <c r="M867" i="20"/>
  <c r="Q867" i="20" s="1"/>
  <c r="M866" i="20"/>
  <c r="Q866" i="20" s="1"/>
  <c r="M865" i="20"/>
  <c r="Q865" i="20" s="1"/>
  <c r="M864" i="20"/>
  <c r="Q864" i="20" s="1"/>
  <c r="M863" i="20"/>
  <c r="Q863" i="20" s="1"/>
  <c r="M862" i="20"/>
  <c r="Q862" i="20" s="1"/>
  <c r="M861" i="20"/>
  <c r="Q861" i="20" s="1"/>
  <c r="M860" i="20"/>
  <c r="Q860" i="20" s="1"/>
  <c r="M859" i="20"/>
  <c r="Q859" i="20" s="1"/>
  <c r="M858" i="20"/>
  <c r="Q858" i="20" s="1"/>
  <c r="M857" i="20"/>
  <c r="Q857" i="20" s="1"/>
  <c r="M856" i="20"/>
  <c r="Q856" i="20" s="1"/>
  <c r="M855" i="20"/>
  <c r="Q855" i="20" s="1"/>
  <c r="M854" i="20"/>
  <c r="Q854" i="20" s="1"/>
  <c r="M853" i="20"/>
  <c r="Q853" i="20" s="1"/>
  <c r="M852" i="20"/>
  <c r="Q852" i="20" s="1"/>
  <c r="M851" i="20"/>
  <c r="Q851" i="20" s="1"/>
  <c r="M850" i="20"/>
  <c r="Q850" i="20" s="1"/>
  <c r="M849" i="20"/>
  <c r="Q849" i="20" s="1"/>
  <c r="M848" i="20"/>
  <c r="Q848" i="20" s="1"/>
  <c r="M847" i="20"/>
  <c r="Q847" i="20" s="1"/>
  <c r="M846" i="20"/>
  <c r="Q846" i="20" s="1"/>
  <c r="M845" i="20"/>
  <c r="Q845" i="20" s="1"/>
  <c r="M844" i="20"/>
  <c r="Q844" i="20" s="1"/>
  <c r="M843" i="20"/>
  <c r="Q843" i="20" s="1"/>
  <c r="M842" i="20"/>
  <c r="Q842" i="20" s="1"/>
  <c r="M841" i="20"/>
  <c r="Q841" i="20" s="1"/>
  <c r="M840" i="20"/>
  <c r="Q840" i="20" s="1"/>
  <c r="M839" i="20"/>
  <c r="Q839" i="20" s="1"/>
  <c r="M838" i="20"/>
  <c r="Q838" i="20" s="1"/>
  <c r="M837" i="20"/>
  <c r="Q837" i="20" s="1"/>
  <c r="M836" i="20"/>
  <c r="Q836" i="20" s="1"/>
  <c r="M835" i="20"/>
  <c r="Q835" i="20" s="1"/>
  <c r="M834" i="20"/>
  <c r="Q834" i="20" s="1"/>
  <c r="M833" i="20"/>
  <c r="Q833" i="20" s="1"/>
  <c r="M832" i="20"/>
  <c r="Q832" i="20" s="1"/>
  <c r="M831" i="20"/>
  <c r="Q831" i="20" s="1"/>
  <c r="M830" i="20"/>
  <c r="Q830" i="20" s="1"/>
  <c r="M829" i="20"/>
  <c r="Q829" i="20" s="1"/>
  <c r="M828" i="20"/>
  <c r="Q828" i="20" s="1"/>
  <c r="M827" i="20"/>
  <c r="Q827" i="20" s="1"/>
  <c r="M826" i="20"/>
  <c r="Q826" i="20" s="1"/>
  <c r="M825" i="20"/>
  <c r="Q825" i="20" s="1"/>
  <c r="M824" i="20"/>
  <c r="Q824" i="20" s="1"/>
  <c r="M823" i="20"/>
  <c r="Q823" i="20" s="1"/>
  <c r="M822" i="20"/>
  <c r="Q822" i="20" s="1"/>
  <c r="M821" i="20"/>
  <c r="Q821" i="20" s="1"/>
  <c r="M820" i="20"/>
  <c r="Q820" i="20" s="1"/>
  <c r="M819" i="20"/>
  <c r="Q819" i="20" s="1"/>
  <c r="M818" i="20"/>
  <c r="Q818" i="20" s="1"/>
  <c r="M817" i="20"/>
  <c r="Q817" i="20" s="1"/>
  <c r="M816" i="20"/>
  <c r="Q816" i="20" s="1"/>
  <c r="M815" i="20"/>
  <c r="Q815" i="20" s="1"/>
  <c r="M814" i="20"/>
  <c r="Q814" i="20" s="1"/>
  <c r="M813" i="20"/>
  <c r="Q813" i="20" s="1"/>
  <c r="M812" i="20"/>
  <c r="Q812" i="20" s="1"/>
  <c r="M811" i="20"/>
  <c r="Q811" i="20" s="1"/>
  <c r="M810" i="20"/>
  <c r="Q810" i="20" s="1"/>
  <c r="M809" i="20"/>
  <c r="Q809" i="20" s="1"/>
  <c r="M808" i="20"/>
  <c r="Q808" i="20" s="1"/>
  <c r="M807" i="20"/>
  <c r="Q807" i="20" s="1"/>
  <c r="M806" i="20"/>
  <c r="Q806" i="20" s="1"/>
  <c r="M805" i="20"/>
  <c r="Q805" i="20" s="1"/>
  <c r="M804" i="20"/>
  <c r="Q804" i="20" s="1"/>
  <c r="M803" i="20"/>
  <c r="Q803" i="20" s="1"/>
  <c r="M802" i="20"/>
  <c r="Q802" i="20" s="1"/>
  <c r="M801" i="20"/>
  <c r="Q801" i="20" s="1"/>
  <c r="M800" i="20"/>
  <c r="Q800" i="20" s="1"/>
  <c r="M799" i="20"/>
  <c r="Q799" i="20" s="1"/>
  <c r="M798" i="20"/>
  <c r="Q798" i="20" s="1"/>
  <c r="M797" i="20"/>
  <c r="Q797" i="20" s="1"/>
  <c r="M796" i="20"/>
  <c r="Q796" i="20" s="1"/>
  <c r="M795" i="20"/>
  <c r="Q795" i="20" s="1"/>
  <c r="M794" i="20"/>
  <c r="Q794" i="20" s="1"/>
  <c r="M793" i="20"/>
  <c r="Q793" i="20" s="1"/>
  <c r="M792" i="20"/>
  <c r="Q792" i="20" s="1"/>
  <c r="M791" i="20"/>
  <c r="Q791" i="20" s="1"/>
  <c r="M790" i="20"/>
  <c r="Q790" i="20" s="1"/>
  <c r="M789" i="20"/>
  <c r="Q789" i="20" s="1"/>
  <c r="M788" i="20"/>
  <c r="Q788" i="20" s="1"/>
  <c r="M787" i="20"/>
  <c r="Q787" i="20" s="1"/>
  <c r="M786" i="20"/>
  <c r="Q786" i="20" s="1"/>
  <c r="M785" i="20"/>
  <c r="Q785" i="20" s="1"/>
  <c r="M784" i="20"/>
  <c r="Q784" i="20" s="1"/>
  <c r="M783" i="20"/>
  <c r="Q783" i="20" s="1"/>
  <c r="M782" i="20"/>
  <c r="Q782" i="20" s="1"/>
  <c r="M781" i="20"/>
  <c r="Q781" i="20" s="1"/>
  <c r="M780" i="20"/>
  <c r="Q780" i="20" s="1"/>
  <c r="M779" i="20"/>
  <c r="Q779" i="20" s="1"/>
  <c r="M778" i="20"/>
  <c r="Q778" i="20" s="1"/>
  <c r="M777" i="20"/>
  <c r="Q777" i="20" s="1"/>
  <c r="M776" i="20"/>
  <c r="Q776" i="20" s="1"/>
  <c r="M775" i="20"/>
  <c r="Q775" i="20" s="1"/>
  <c r="M774" i="20"/>
  <c r="Q774" i="20" s="1"/>
  <c r="M773" i="20"/>
  <c r="Q773" i="20" s="1"/>
  <c r="M772" i="20"/>
  <c r="Q772" i="20" s="1"/>
  <c r="M771" i="20"/>
  <c r="Q771" i="20" s="1"/>
  <c r="M770" i="20"/>
  <c r="Q770" i="20" s="1"/>
  <c r="M769" i="20"/>
  <c r="Q769" i="20" s="1"/>
  <c r="M768" i="20"/>
  <c r="Q768" i="20" s="1"/>
  <c r="M767" i="20"/>
  <c r="Q767" i="20" s="1"/>
  <c r="M766" i="20"/>
  <c r="Q766" i="20" s="1"/>
  <c r="M765" i="20"/>
  <c r="Q765" i="20" s="1"/>
  <c r="M764" i="20"/>
  <c r="Q764" i="20" s="1"/>
  <c r="M763" i="20"/>
  <c r="Q763" i="20" s="1"/>
  <c r="M762" i="20"/>
  <c r="Q762" i="20" s="1"/>
  <c r="M761" i="20"/>
  <c r="Q761" i="20" s="1"/>
  <c r="M760" i="20"/>
  <c r="Q760" i="20" s="1"/>
  <c r="M759" i="20"/>
  <c r="Q759" i="20" s="1"/>
  <c r="M758" i="20"/>
  <c r="Q758" i="20" s="1"/>
  <c r="M757" i="20"/>
  <c r="Q757" i="20" s="1"/>
  <c r="M756" i="20"/>
  <c r="Q756" i="20" s="1"/>
  <c r="M755" i="20"/>
  <c r="Q755" i="20" s="1"/>
  <c r="M754" i="20"/>
  <c r="Q754" i="20" s="1"/>
  <c r="M753" i="20"/>
  <c r="Q753" i="20" s="1"/>
  <c r="M752" i="20"/>
  <c r="Q752" i="20" s="1"/>
  <c r="M751" i="20"/>
  <c r="Q751" i="20" s="1"/>
  <c r="M750" i="20"/>
  <c r="Q750" i="20" s="1"/>
  <c r="M749" i="20"/>
  <c r="Q749" i="20" s="1"/>
  <c r="M748" i="20"/>
  <c r="Q748" i="20" s="1"/>
  <c r="M747" i="20"/>
  <c r="Q747" i="20" s="1"/>
  <c r="M746" i="20"/>
  <c r="Q746" i="20" s="1"/>
  <c r="M745" i="20"/>
  <c r="Q745" i="20" s="1"/>
  <c r="M744" i="20"/>
  <c r="Q744" i="20" s="1"/>
  <c r="M743" i="20"/>
  <c r="Q743" i="20" s="1"/>
  <c r="M742" i="20"/>
  <c r="Q742" i="20" s="1"/>
  <c r="M741" i="20"/>
  <c r="Q741" i="20" s="1"/>
  <c r="M740" i="20"/>
  <c r="Q740" i="20" s="1"/>
  <c r="M739" i="20"/>
  <c r="Q739" i="20" s="1"/>
  <c r="M738" i="20"/>
  <c r="Q738" i="20" s="1"/>
  <c r="M737" i="20"/>
  <c r="Q737" i="20" s="1"/>
  <c r="M736" i="20"/>
  <c r="Q736" i="20" s="1"/>
  <c r="M735" i="20"/>
  <c r="Q735" i="20" s="1"/>
  <c r="M734" i="20"/>
  <c r="Q734" i="20" s="1"/>
  <c r="M733" i="20"/>
  <c r="Q733" i="20" s="1"/>
  <c r="M732" i="20"/>
  <c r="Q732" i="20" s="1"/>
  <c r="M731" i="20"/>
  <c r="Q731" i="20" s="1"/>
  <c r="M730" i="20"/>
  <c r="Q730" i="20" s="1"/>
  <c r="M729" i="20"/>
  <c r="Q729" i="20" s="1"/>
  <c r="M728" i="20"/>
  <c r="Q728" i="20" s="1"/>
  <c r="M727" i="20"/>
  <c r="Q727" i="20" s="1"/>
  <c r="M726" i="20"/>
  <c r="Q726" i="20" s="1"/>
  <c r="M725" i="20"/>
  <c r="Q725" i="20" s="1"/>
  <c r="M724" i="20"/>
  <c r="Q724" i="20" s="1"/>
  <c r="M723" i="20"/>
  <c r="Q723" i="20" s="1"/>
  <c r="M722" i="20"/>
  <c r="Q722" i="20" s="1"/>
  <c r="M721" i="20"/>
  <c r="Q721" i="20" s="1"/>
  <c r="M720" i="20"/>
  <c r="Q720" i="20" s="1"/>
  <c r="M719" i="20"/>
  <c r="Q719" i="20" s="1"/>
  <c r="M718" i="20"/>
  <c r="Q718" i="20" s="1"/>
  <c r="M717" i="20"/>
  <c r="Q717" i="20" s="1"/>
  <c r="M716" i="20"/>
  <c r="Q716" i="20" s="1"/>
  <c r="M715" i="20"/>
  <c r="Q715" i="20" s="1"/>
  <c r="M714" i="20"/>
  <c r="Q714" i="20" s="1"/>
  <c r="M713" i="20"/>
  <c r="Q713" i="20" s="1"/>
  <c r="M712" i="20"/>
  <c r="Q712" i="20" s="1"/>
  <c r="M711" i="20"/>
  <c r="Q711" i="20" s="1"/>
  <c r="M710" i="20"/>
  <c r="Q710" i="20" s="1"/>
  <c r="M709" i="20"/>
  <c r="Q709" i="20" s="1"/>
  <c r="M708" i="20"/>
  <c r="Q708" i="20" s="1"/>
  <c r="M707" i="20"/>
  <c r="Q707" i="20" s="1"/>
  <c r="M706" i="20"/>
  <c r="Q706" i="20" s="1"/>
  <c r="M705" i="20"/>
  <c r="Q705" i="20" s="1"/>
  <c r="M704" i="20"/>
  <c r="Q704" i="20" s="1"/>
  <c r="M703" i="20"/>
  <c r="Q703" i="20" s="1"/>
  <c r="M702" i="20"/>
  <c r="Q702" i="20" s="1"/>
  <c r="M701" i="20"/>
  <c r="Q701" i="20" s="1"/>
  <c r="M700" i="20"/>
  <c r="Q700" i="20" s="1"/>
  <c r="M699" i="20"/>
  <c r="Q699" i="20" s="1"/>
  <c r="M698" i="20"/>
  <c r="Q698" i="20" s="1"/>
  <c r="M697" i="20"/>
  <c r="Q697" i="20" s="1"/>
  <c r="M696" i="20"/>
  <c r="Q696" i="20" s="1"/>
  <c r="M695" i="20"/>
  <c r="Q695" i="20" s="1"/>
  <c r="M694" i="20"/>
  <c r="Q694" i="20" s="1"/>
  <c r="M693" i="20"/>
  <c r="Q693" i="20" s="1"/>
  <c r="M692" i="20"/>
  <c r="Q692" i="20" s="1"/>
  <c r="M691" i="20"/>
  <c r="Q691" i="20" s="1"/>
  <c r="M690" i="20"/>
  <c r="Q690" i="20" s="1"/>
  <c r="M689" i="20"/>
  <c r="Q689" i="20" s="1"/>
  <c r="M688" i="20"/>
  <c r="Q688" i="20" s="1"/>
  <c r="M687" i="20"/>
  <c r="Q687" i="20" s="1"/>
  <c r="M686" i="20"/>
  <c r="Q686" i="20" s="1"/>
  <c r="M685" i="20"/>
  <c r="Q685" i="20" s="1"/>
  <c r="M684" i="20"/>
  <c r="Q684" i="20" s="1"/>
  <c r="M683" i="20"/>
  <c r="Q683" i="20" s="1"/>
  <c r="M682" i="20"/>
  <c r="Q682" i="20" s="1"/>
  <c r="M681" i="20"/>
  <c r="Q681" i="20" s="1"/>
  <c r="M680" i="20"/>
  <c r="Q680" i="20" s="1"/>
  <c r="M679" i="20"/>
  <c r="Q679" i="20" s="1"/>
  <c r="M678" i="20"/>
  <c r="Q678" i="20" s="1"/>
  <c r="M677" i="20"/>
  <c r="Q677" i="20" s="1"/>
  <c r="M676" i="20"/>
  <c r="Q676" i="20" s="1"/>
  <c r="M675" i="20"/>
  <c r="Q675" i="20" s="1"/>
  <c r="M674" i="20"/>
  <c r="Q674" i="20" s="1"/>
  <c r="M673" i="20"/>
  <c r="Q673" i="20" s="1"/>
  <c r="M672" i="20"/>
  <c r="Q672" i="20" s="1"/>
  <c r="M671" i="20"/>
  <c r="Q671" i="20" s="1"/>
  <c r="M670" i="20"/>
  <c r="Q670" i="20" s="1"/>
  <c r="M669" i="20"/>
  <c r="Q669" i="20" s="1"/>
  <c r="M668" i="20"/>
  <c r="Q668" i="20" s="1"/>
  <c r="M667" i="20"/>
  <c r="Q667" i="20" s="1"/>
  <c r="M666" i="20"/>
  <c r="Q666" i="20" s="1"/>
  <c r="M665" i="20"/>
  <c r="Q665" i="20" s="1"/>
  <c r="M664" i="20"/>
  <c r="Q664" i="20" s="1"/>
  <c r="M663" i="20"/>
  <c r="Q663" i="20" s="1"/>
  <c r="M662" i="20"/>
  <c r="Q662" i="20" s="1"/>
  <c r="M661" i="20"/>
  <c r="Q661" i="20" s="1"/>
  <c r="M660" i="20"/>
  <c r="Q660" i="20" s="1"/>
  <c r="M659" i="20"/>
  <c r="Q659" i="20" s="1"/>
  <c r="M658" i="20"/>
  <c r="Q658" i="20" s="1"/>
  <c r="M657" i="20"/>
  <c r="Q657" i="20" s="1"/>
  <c r="M656" i="20"/>
  <c r="Q656" i="20" s="1"/>
  <c r="M655" i="20"/>
  <c r="Q655" i="20" s="1"/>
  <c r="M654" i="20"/>
  <c r="Q654" i="20" s="1"/>
  <c r="M653" i="20"/>
  <c r="Q653" i="20" s="1"/>
  <c r="M652" i="20"/>
  <c r="Q652" i="20" s="1"/>
  <c r="M651" i="20"/>
  <c r="Q651" i="20" s="1"/>
  <c r="M650" i="20"/>
  <c r="Q650" i="20" s="1"/>
  <c r="M649" i="20"/>
  <c r="Q649" i="20" s="1"/>
  <c r="M648" i="20"/>
  <c r="Q648" i="20" s="1"/>
  <c r="M647" i="20"/>
  <c r="Q647" i="20" s="1"/>
  <c r="M646" i="20"/>
  <c r="Q646" i="20" s="1"/>
  <c r="M645" i="20"/>
  <c r="Q645" i="20" s="1"/>
  <c r="M644" i="20"/>
  <c r="Q644" i="20" s="1"/>
  <c r="M643" i="20"/>
  <c r="Q643" i="20" s="1"/>
  <c r="M642" i="20"/>
  <c r="Q642" i="20" s="1"/>
  <c r="M641" i="20"/>
  <c r="Q641" i="20" s="1"/>
  <c r="M640" i="20"/>
  <c r="Q640" i="20" s="1"/>
  <c r="M639" i="20"/>
  <c r="Q639" i="20" s="1"/>
  <c r="M638" i="20"/>
  <c r="Q638" i="20" s="1"/>
  <c r="M637" i="20"/>
  <c r="Q637" i="20" s="1"/>
  <c r="M636" i="20"/>
  <c r="Q636" i="20" s="1"/>
  <c r="M635" i="20"/>
  <c r="Q635" i="20" s="1"/>
  <c r="M634" i="20"/>
  <c r="Q634" i="20" s="1"/>
  <c r="M633" i="20"/>
  <c r="Q633" i="20" s="1"/>
  <c r="M632" i="20"/>
  <c r="Q632" i="20" s="1"/>
  <c r="M631" i="20"/>
  <c r="Q631" i="20" s="1"/>
  <c r="M630" i="20"/>
  <c r="Q630" i="20" s="1"/>
  <c r="M629" i="20"/>
  <c r="Q629" i="20" s="1"/>
  <c r="M628" i="20"/>
  <c r="Q628" i="20" s="1"/>
  <c r="M627" i="20"/>
  <c r="Q627" i="20" s="1"/>
  <c r="M626" i="20"/>
  <c r="Q626" i="20" s="1"/>
  <c r="M625" i="20"/>
  <c r="Q625" i="20" s="1"/>
  <c r="M624" i="20"/>
  <c r="Q624" i="20" s="1"/>
  <c r="M623" i="20"/>
  <c r="Q623" i="20" s="1"/>
  <c r="M622" i="20"/>
  <c r="Q622" i="20" s="1"/>
  <c r="M621" i="20"/>
  <c r="Q621" i="20" s="1"/>
  <c r="M620" i="20"/>
  <c r="Q620" i="20" s="1"/>
  <c r="M619" i="20"/>
  <c r="Q619" i="20" s="1"/>
  <c r="M618" i="20"/>
  <c r="Q618" i="20" s="1"/>
  <c r="M617" i="20"/>
  <c r="Q617" i="20" s="1"/>
  <c r="M616" i="20"/>
  <c r="Q616" i="20" s="1"/>
  <c r="M615" i="20"/>
  <c r="Q615" i="20" s="1"/>
  <c r="M614" i="20"/>
  <c r="Q614" i="20" s="1"/>
  <c r="M613" i="20"/>
  <c r="Q613" i="20" s="1"/>
  <c r="M612" i="20"/>
  <c r="Q612" i="20" s="1"/>
  <c r="M611" i="20"/>
  <c r="Q611" i="20" s="1"/>
  <c r="M610" i="20"/>
  <c r="Q610" i="20" s="1"/>
  <c r="M609" i="20"/>
  <c r="Q609" i="20" s="1"/>
  <c r="M608" i="20"/>
  <c r="Q608" i="20" s="1"/>
  <c r="M607" i="20"/>
  <c r="Q607" i="20" s="1"/>
  <c r="M606" i="20"/>
  <c r="Q606" i="20" s="1"/>
  <c r="M605" i="20"/>
  <c r="Q605" i="20" s="1"/>
  <c r="M604" i="20"/>
  <c r="Q604" i="20" s="1"/>
  <c r="M603" i="20"/>
  <c r="Q603" i="20" s="1"/>
  <c r="M602" i="20"/>
  <c r="Q602" i="20" s="1"/>
  <c r="M601" i="20"/>
  <c r="Q601" i="20" s="1"/>
  <c r="M600" i="20"/>
  <c r="Q600" i="20" s="1"/>
  <c r="M599" i="20"/>
  <c r="Q599" i="20" s="1"/>
  <c r="M598" i="20"/>
  <c r="Q598" i="20" s="1"/>
  <c r="M597" i="20"/>
  <c r="Q597" i="20" s="1"/>
  <c r="M596" i="20"/>
  <c r="Q596" i="20" s="1"/>
  <c r="M595" i="20"/>
  <c r="Q595" i="20" s="1"/>
  <c r="M594" i="20"/>
  <c r="Q594" i="20" s="1"/>
  <c r="M593" i="20"/>
  <c r="Q593" i="20" s="1"/>
  <c r="M592" i="20"/>
  <c r="Q592" i="20" s="1"/>
  <c r="M591" i="20"/>
  <c r="Q591" i="20" s="1"/>
  <c r="M590" i="20"/>
  <c r="Q590" i="20" s="1"/>
  <c r="M589" i="20"/>
  <c r="Q589" i="20" s="1"/>
  <c r="M588" i="20"/>
  <c r="Q588" i="20" s="1"/>
  <c r="M587" i="20"/>
  <c r="Q587" i="20" s="1"/>
  <c r="M586" i="20"/>
  <c r="Q586" i="20" s="1"/>
  <c r="M585" i="20"/>
  <c r="Q585" i="20" s="1"/>
  <c r="M584" i="20"/>
  <c r="Q584" i="20" s="1"/>
  <c r="M583" i="20"/>
  <c r="Q583" i="20" s="1"/>
  <c r="M582" i="20"/>
  <c r="Q582" i="20" s="1"/>
  <c r="M581" i="20"/>
  <c r="Q581" i="20" s="1"/>
  <c r="M580" i="20"/>
  <c r="Q580" i="20" s="1"/>
  <c r="M579" i="20"/>
  <c r="Q579" i="20" s="1"/>
  <c r="M578" i="20"/>
  <c r="Q578" i="20" s="1"/>
  <c r="M577" i="20"/>
  <c r="Q577" i="20" s="1"/>
  <c r="M576" i="20"/>
  <c r="Q576" i="20" s="1"/>
  <c r="M575" i="20"/>
  <c r="Q575" i="20" s="1"/>
  <c r="M574" i="20"/>
  <c r="Q574" i="20" s="1"/>
  <c r="M573" i="20"/>
  <c r="Q573" i="20" s="1"/>
  <c r="M572" i="20"/>
  <c r="Q572" i="20" s="1"/>
  <c r="M571" i="20"/>
  <c r="Q571" i="20" s="1"/>
  <c r="M570" i="20"/>
  <c r="Q570" i="20" s="1"/>
  <c r="M569" i="20"/>
  <c r="Q569" i="20" s="1"/>
  <c r="M568" i="20"/>
  <c r="Q568" i="20" s="1"/>
  <c r="M567" i="20"/>
  <c r="Q567" i="20" s="1"/>
  <c r="M566" i="20"/>
  <c r="Q566" i="20" s="1"/>
  <c r="M565" i="20"/>
  <c r="Q565" i="20" s="1"/>
  <c r="M564" i="20"/>
  <c r="Q564" i="20" s="1"/>
  <c r="M563" i="20"/>
  <c r="Q563" i="20" s="1"/>
  <c r="M562" i="20"/>
  <c r="Q562" i="20" s="1"/>
  <c r="M561" i="20"/>
  <c r="Q561" i="20" s="1"/>
  <c r="M560" i="20"/>
  <c r="Q560" i="20" s="1"/>
  <c r="M559" i="20"/>
  <c r="Q559" i="20" s="1"/>
  <c r="M558" i="20"/>
  <c r="Q558" i="20" s="1"/>
  <c r="M557" i="20"/>
  <c r="Q557" i="20" s="1"/>
  <c r="M556" i="20"/>
  <c r="Q556" i="20" s="1"/>
  <c r="M555" i="20"/>
  <c r="Q555" i="20" s="1"/>
  <c r="M554" i="20"/>
  <c r="Q554" i="20" s="1"/>
  <c r="M553" i="20"/>
  <c r="Q553" i="20" s="1"/>
  <c r="M552" i="20"/>
  <c r="Q552" i="20" s="1"/>
  <c r="M551" i="20"/>
  <c r="Q551" i="20" s="1"/>
  <c r="M550" i="20"/>
  <c r="Q550" i="20" s="1"/>
  <c r="M549" i="20"/>
  <c r="Q549" i="20" s="1"/>
  <c r="M548" i="20"/>
  <c r="Q548" i="20" s="1"/>
  <c r="M547" i="20"/>
  <c r="Q547" i="20" s="1"/>
  <c r="M546" i="20"/>
  <c r="Q546" i="20" s="1"/>
  <c r="M545" i="20"/>
  <c r="Q545" i="20" s="1"/>
  <c r="M544" i="20"/>
  <c r="Q544" i="20" s="1"/>
  <c r="M543" i="20"/>
  <c r="Q543" i="20" s="1"/>
  <c r="M542" i="20"/>
  <c r="Q542" i="20" s="1"/>
  <c r="M541" i="20"/>
  <c r="Q541" i="20" s="1"/>
  <c r="M540" i="20"/>
  <c r="Q540" i="20" s="1"/>
  <c r="M539" i="20"/>
  <c r="Q539" i="20" s="1"/>
  <c r="M538" i="20"/>
  <c r="Q538" i="20" s="1"/>
  <c r="M537" i="20"/>
  <c r="Q537" i="20" s="1"/>
  <c r="M536" i="20"/>
  <c r="Q536" i="20" s="1"/>
  <c r="M535" i="20"/>
  <c r="Q535" i="20" s="1"/>
  <c r="M534" i="20"/>
  <c r="Q534" i="20" s="1"/>
  <c r="M533" i="20"/>
  <c r="Q533" i="20" s="1"/>
  <c r="M532" i="20"/>
  <c r="Q532" i="20" s="1"/>
  <c r="M531" i="20"/>
  <c r="Q531" i="20" s="1"/>
  <c r="M530" i="20"/>
  <c r="Q530" i="20" s="1"/>
  <c r="M529" i="20"/>
  <c r="Q529" i="20" s="1"/>
  <c r="M528" i="20"/>
  <c r="Q528" i="20" s="1"/>
  <c r="M527" i="20"/>
  <c r="Q527" i="20" s="1"/>
  <c r="M526" i="20"/>
  <c r="Q526" i="20" s="1"/>
  <c r="M525" i="20"/>
  <c r="Q525" i="20" s="1"/>
  <c r="M524" i="20"/>
  <c r="Q524" i="20" s="1"/>
  <c r="M523" i="20"/>
  <c r="Q523" i="20" s="1"/>
  <c r="M522" i="20"/>
  <c r="Q522" i="20" s="1"/>
  <c r="M521" i="20"/>
  <c r="Q521" i="20" s="1"/>
  <c r="M520" i="20"/>
  <c r="Q520" i="20" s="1"/>
  <c r="M519" i="20"/>
  <c r="Q519" i="20" s="1"/>
  <c r="M518" i="20"/>
  <c r="Q518" i="20" s="1"/>
  <c r="M517" i="20"/>
  <c r="Q517" i="20" s="1"/>
  <c r="M516" i="20"/>
  <c r="Q516" i="20" s="1"/>
  <c r="M515" i="20"/>
  <c r="Q515" i="20" s="1"/>
  <c r="M514" i="20"/>
  <c r="Q514" i="20" s="1"/>
  <c r="M513" i="20"/>
  <c r="Q513" i="20" s="1"/>
  <c r="M512" i="20"/>
  <c r="Q512" i="20" s="1"/>
  <c r="M511" i="20"/>
  <c r="Q511" i="20" s="1"/>
  <c r="M510" i="20"/>
  <c r="Q510" i="20" s="1"/>
  <c r="M509" i="20"/>
  <c r="Q509" i="20" s="1"/>
  <c r="M508" i="20"/>
  <c r="Q508" i="20" s="1"/>
  <c r="M507" i="20"/>
  <c r="Q507" i="20" s="1"/>
  <c r="M506" i="20"/>
  <c r="Q506" i="20" s="1"/>
  <c r="M505" i="20"/>
  <c r="Q505" i="20" s="1"/>
  <c r="M504" i="20"/>
  <c r="Q504" i="20" s="1"/>
  <c r="M503" i="20"/>
  <c r="Q503" i="20" s="1"/>
  <c r="M502" i="20"/>
  <c r="Q502" i="20" s="1"/>
  <c r="M501" i="20"/>
  <c r="Q501" i="20" s="1"/>
  <c r="M500" i="20"/>
  <c r="Q500" i="20" s="1"/>
  <c r="M499" i="20"/>
  <c r="Q499" i="20" s="1"/>
  <c r="M498" i="20"/>
  <c r="Q498" i="20" s="1"/>
  <c r="M497" i="20"/>
  <c r="Q497" i="20" s="1"/>
  <c r="M496" i="20"/>
  <c r="Q496" i="20" s="1"/>
  <c r="M495" i="20"/>
  <c r="Q495" i="20" s="1"/>
  <c r="M494" i="20"/>
  <c r="Q494" i="20" s="1"/>
  <c r="M493" i="20"/>
  <c r="Q493" i="20" s="1"/>
  <c r="M492" i="20"/>
  <c r="Q492" i="20" s="1"/>
  <c r="M491" i="20"/>
  <c r="Q491" i="20" s="1"/>
  <c r="M490" i="20"/>
  <c r="Q490" i="20" s="1"/>
  <c r="M489" i="20"/>
  <c r="Q489" i="20" s="1"/>
  <c r="M488" i="20"/>
  <c r="Q488" i="20" s="1"/>
  <c r="M487" i="20"/>
  <c r="Q487" i="20" s="1"/>
  <c r="M486" i="20"/>
  <c r="Q486" i="20" s="1"/>
  <c r="M485" i="20"/>
  <c r="Q485" i="20" s="1"/>
  <c r="M484" i="20"/>
  <c r="Q484" i="20" s="1"/>
  <c r="M483" i="20"/>
  <c r="Q483" i="20" s="1"/>
  <c r="M482" i="20"/>
  <c r="Q482" i="20" s="1"/>
  <c r="M481" i="20"/>
  <c r="Q481" i="20" s="1"/>
  <c r="M480" i="20"/>
  <c r="Q480" i="20" s="1"/>
  <c r="M479" i="20"/>
  <c r="Q479" i="20" s="1"/>
  <c r="M478" i="20"/>
  <c r="Q478" i="20" s="1"/>
  <c r="M477" i="20"/>
  <c r="Q477" i="20" s="1"/>
  <c r="M476" i="20"/>
  <c r="Q476" i="20" s="1"/>
  <c r="M475" i="20"/>
  <c r="Q475" i="20" s="1"/>
  <c r="M474" i="20"/>
  <c r="Q474" i="20" s="1"/>
  <c r="M473" i="20"/>
  <c r="Q473" i="20" s="1"/>
  <c r="M472" i="20"/>
  <c r="Q472" i="20" s="1"/>
  <c r="M471" i="20"/>
  <c r="Q471" i="20" s="1"/>
  <c r="M470" i="20"/>
  <c r="Q470" i="20" s="1"/>
  <c r="M469" i="20"/>
  <c r="Q469" i="20" s="1"/>
  <c r="M468" i="20"/>
  <c r="Q468" i="20" s="1"/>
  <c r="M467" i="20"/>
  <c r="Q467" i="20" s="1"/>
  <c r="M466" i="20"/>
  <c r="Q466" i="20" s="1"/>
  <c r="M465" i="20"/>
  <c r="Q465" i="20" s="1"/>
  <c r="M464" i="20"/>
  <c r="Q464" i="20" s="1"/>
  <c r="M463" i="20"/>
  <c r="Q463" i="20" s="1"/>
  <c r="M462" i="20"/>
  <c r="Q462" i="20" s="1"/>
  <c r="M461" i="20"/>
  <c r="Q461" i="20" s="1"/>
  <c r="M460" i="20"/>
  <c r="Q460" i="20" s="1"/>
  <c r="M459" i="20"/>
  <c r="Q459" i="20" s="1"/>
  <c r="M458" i="20"/>
  <c r="Q458" i="20" s="1"/>
  <c r="M457" i="20"/>
  <c r="Q457" i="20" s="1"/>
  <c r="M456" i="20"/>
  <c r="Q456" i="20" s="1"/>
  <c r="M455" i="20"/>
  <c r="Q455" i="20" s="1"/>
  <c r="M454" i="20"/>
  <c r="Q454" i="20" s="1"/>
  <c r="M453" i="20"/>
  <c r="Q453" i="20" s="1"/>
  <c r="M452" i="20"/>
  <c r="Q452" i="20" s="1"/>
  <c r="M451" i="20"/>
  <c r="Q451" i="20" s="1"/>
  <c r="M450" i="20"/>
  <c r="Q450" i="20" s="1"/>
  <c r="M449" i="20"/>
  <c r="Q449" i="20" s="1"/>
  <c r="M448" i="20"/>
  <c r="Q448" i="20" s="1"/>
  <c r="M447" i="20"/>
  <c r="Q447" i="20" s="1"/>
  <c r="M446" i="20"/>
  <c r="Q446" i="20" s="1"/>
  <c r="M445" i="20"/>
  <c r="Q445" i="20" s="1"/>
  <c r="M444" i="20"/>
  <c r="Q444" i="20" s="1"/>
  <c r="M443" i="20"/>
  <c r="Q443" i="20" s="1"/>
  <c r="M442" i="20"/>
  <c r="Q442" i="20" s="1"/>
  <c r="M441" i="20"/>
  <c r="Q441" i="20" s="1"/>
  <c r="M440" i="20"/>
  <c r="Q440" i="20" s="1"/>
  <c r="M439" i="20"/>
  <c r="Q439" i="20" s="1"/>
  <c r="M438" i="20"/>
  <c r="Q438" i="20" s="1"/>
  <c r="M437" i="20"/>
  <c r="Q437" i="20" s="1"/>
  <c r="M436" i="20"/>
  <c r="Q436" i="20" s="1"/>
  <c r="M435" i="20"/>
  <c r="Q435" i="20" s="1"/>
  <c r="M434" i="20"/>
  <c r="Q434" i="20" s="1"/>
  <c r="M433" i="20"/>
  <c r="Q433" i="20" s="1"/>
  <c r="M432" i="20"/>
  <c r="Q432" i="20" s="1"/>
  <c r="M431" i="20"/>
  <c r="Q431" i="20" s="1"/>
  <c r="M430" i="20"/>
  <c r="Q430" i="20" s="1"/>
  <c r="M429" i="20"/>
  <c r="Q429" i="20" s="1"/>
  <c r="M428" i="20"/>
  <c r="Q428" i="20" s="1"/>
  <c r="M427" i="20"/>
  <c r="Q427" i="20" s="1"/>
  <c r="M426" i="20"/>
  <c r="Q426" i="20" s="1"/>
  <c r="M425" i="20"/>
  <c r="Q425" i="20" s="1"/>
  <c r="M424" i="20"/>
  <c r="Q424" i="20" s="1"/>
  <c r="M423" i="20"/>
  <c r="Q423" i="20" s="1"/>
  <c r="M422" i="20"/>
  <c r="Q422" i="20" s="1"/>
  <c r="M421" i="20"/>
  <c r="Q421" i="20" s="1"/>
  <c r="M420" i="20"/>
  <c r="Q420" i="20" s="1"/>
  <c r="M419" i="20"/>
  <c r="Q419" i="20" s="1"/>
  <c r="M418" i="20"/>
  <c r="Q418" i="20" s="1"/>
  <c r="M417" i="20"/>
  <c r="Q417" i="20" s="1"/>
  <c r="M416" i="20"/>
  <c r="Q416" i="20" s="1"/>
  <c r="M415" i="20"/>
  <c r="Q415" i="20" s="1"/>
  <c r="M414" i="20"/>
  <c r="Q414" i="20" s="1"/>
  <c r="M413" i="20"/>
  <c r="Q413" i="20" s="1"/>
  <c r="M412" i="20"/>
  <c r="Q412" i="20" s="1"/>
  <c r="M411" i="20"/>
  <c r="Q411" i="20" s="1"/>
  <c r="M410" i="20"/>
  <c r="Q410" i="20" s="1"/>
  <c r="M409" i="20"/>
  <c r="Q409" i="20" s="1"/>
  <c r="M408" i="20"/>
  <c r="Q408" i="20" s="1"/>
  <c r="M407" i="20"/>
  <c r="Q407" i="20" s="1"/>
  <c r="M406" i="20"/>
  <c r="Q406" i="20" s="1"/>
  <c r="M405" i="20"/>
  <c r="Q405" i="20" s="1"/>
  <c r="M404" i="20"/>
  <c r="Q404" i="20" s="1"/>
  <c r="M403" i="20"/>
  <c r="Q403" i="20" s="1"/>
  <c r="M402" i="20"/>
  <c r="Q402" i="20" s="1"/>
  <c r="M401" i="20"/>
  <c r="Q401" i="20" s="1"/>
  <c r="M400" i="20"/>
  <c r="Q400" i="20" s="1"/>
  <c r="M399" i="20"/>
  <c r="Q399" i="20" s="1"/>
  <c r="M398" i="20"/>
  <c r="Q398" i="20" s="1"/>
  <c r="M397" i="20"/>
  <c r="Q397" i="20" s="1"/>
  <c r="M396" i="20"/>
  <c r="Q396" i="20" s="1"/>
  <c r="M395" i="20"/>
  <c r="Q395" i="20" s="1"/>
  <c r="M394" i="20"/>
  <c r="Q394" i="20" s="1"/>
  <c r="M393" i="20"/>
  <c r="Q393" i="20" s="1"/>
  <c r="M392" i="20"/>
  <c r="Q392" i="20" s="1"/>
  <c r="M391" i="20"/>
  <c r="Q391" i="20" s="1"/>
  <c r="M390" i="20"/>
  <c r="Q390" i="20" s="1"/>
  <c r="M389" i="20"/>
  <c r="Q389" i="20" s="1"/>
  <c r="M388" i="20"/>
  <c r="Q388" i="20" s="1"/>
  <c r="M387" i="20"/>
  <c r="Q387" i="20" s="1"/>
  <c r="M386" i="20"/>
  <c r="Q386" i="20" s="1"/>
  <c r="M385" i="20"/>
  <c r="Q385" i="20" s="1"/>
  <c r="M384" i="20"/>
  <c r="Q384" i="20" s="1"/>
  <c r="M383" i="20"/>
  <c r="Q383" i="20" s="1"/>
  <c r="M382" i="20"/>
  <c r="Q382" i="20" s="1"/>
  <c r="M381" i="20"/>
  <c r="Q381" i="20" s="1"/>
  <c r="M380" i="20"/>
  <c r="Q380" i="20" s="1"/>
  <c r="M379" i="20"/>
  <c r="Q379" i="20" s="1"/>
  <c r="M378" i="20"/>
  <c r="Q378" i="20" s="1"/>
  <c r="M377" i="20"/>
  <c r="Q377" i="20" s="1"/>
  <c r="M376" i="20"/>
  <c r="Q376" i="20" s="1"/>
  <c r="M375" i="20"/>
  <c r="Q375" i="20" s="1"/>
  <c r="M374" i="20"/>
  <c r="Q374" i="20" s="1"/>
  <c r="M373" i="20"/>
  <c r="Q373" i="20" s="1"/>
  <c r="M372" i="20"/>
  <c r="Q372" i="20" s="1"/>
  <c r="M371" i="20"/>
  <c r="Q371" i="20" s="1"/>
  <c r="M370" i="20"/>
  <c r="Q370" i="20" s="1"/>
  <c r="M369" i="20"/>
  <c r="Q369" i="20" s="1"/>
  <c r="M368" i="20"/>
  <c r="Q368" i="20" s="1"/>
  <c r="M367" i="20"/>
  <c r="Q367" i="20" s="1"/>
  <c r="M366" i="20"/>
  <c r="Q366" i="20" s="1"/>
  <c r="M365" i="20"/>
  <c r="Q365" i="20" s="1"/>
  <c r="M364" i="20"/>
  <c r="Q364" i="20" s="1"/>
  <c r="M363" i="20"/>
  <c r="Q363" i="20" s="1"/>
  <c r="M362" i="20"/>
  <c r="Q362" i="20" s="1"/>
  <c r="M361" i="20"/>
  <c r="Q361" i="20" s="1"/>
  <c r="M360" i="20"/>
  <c r="Q360" i="20" s="1"/>
  <c r="M359" i="20"/>
  <c r="Q359" i="20" s="1"/>
  <c r="M358" i="20"/>
  <c r="Q358" i="20" s="1"/>
  <c r="M357" i="20"/>
  <c r="Q357" i="20" s="1"/>
  <c r="M356" i="20"/>
  <c r="Q356" i="20" s="1"/>
  <c r="M355" i="20"/>
  <c r="Q355" i="20" s="1"/>
  <c r="M354" i="20"/>
  <c r="Q354" i="20" s="1"/>
  <c r="M353" i="20"/>
  <c r="Q353" i="20" s="1"/>
  <c r="M352" i="20"/>
  <c r="Q352" i="20" s="1"/>
  <c r="M351" i="20"/>
  <c r="Q351" i="20" s="1"/>
  <c r="M350" i="20"/>
  <c r="Q350" i="20" s="1"/>
  <c r="M349" i="20"/>
  <c r="Q349" i="20" s="1"/>
  <c r="M348" i="20"/>
  <c r="Q348" i="20" s="1"/>
  <c r="M347" i="20"/>
  <c r="Q347" i="20" s="1"/>
  <c r="M346" i="20"/>
  <c r="Q346" i="20" s="1"/>
  <c r="M345" i="20"/>
  <c r="Q345" i="20" s="1"/>
  <c r="M344" i="20"/>
  <c r="Q344" i="20" s="1"/>
  <c r="M343" i="20"/>
  <c r="Q343" i="20" s="1"/>
  <c r="M342" i="20"/>
  <c r="Q342" i="20" s="1"/>
  <c r="M341" i="20"/>
  <c r="Q341" i="20" s="1"/>
  <c r="M340" i="20"/>
  <c r="Q340" i="20" s="1"/>
  <c r="M339" i="20"/>
  <c r="Q339" i="20" s="1"/>
  <c r="M338" i="20"/>
  <c r="Q338" i="20" s="1"/>
  <c r="M337" i="20"/>
  <c r="Q337" i="20" s="1"/>
  <c r="M336" i="20"/>
  <c r="Q336" i="20" s="1"/>
  <c r="M335" i="20"/>
  <c r="Q335" i="20" s="1"/>
  <c r="M334" i="20"/>
  <c r="Q334" i="20" s="1"/>
  <c r="M333" i="20"/>
  <c r="Q333" i="20" s="1"/>
  <c r="M332" i="20"/>
  <c r="Q332" i="20" s="1"/>
  <c r="M331" i="20"/>
  <c r="Q331" i="20" s="1"/>
  <c r="M330" i="20"/>
  <c r="Q330" i="20" s="1"/>
  <c r="M329" i="20"/>
  <c r="Q329" i="20" s="1"/>
  <c r="M328" i="20"/>
  <c r="Q328" i="20" s="1"/>
  <c r="M327" i="20"/>
  <c r="Q327" i="20" s="1"/>
  <c r="M326" i="20"/>
  <c r="Q326" i="20" s="1"/>
  <c r="M325" i="20"/>
  <c r="Q325" i="20" s="1"/>
  <c r="M324" i="20"/>
  <c r="Q324" i="20" s="1"/>
  <c r="M323" i="20"/>
  <c r="Q323" i="20" s="1"/>
  <c r="M322" i="20"/>
  <c r="Q322" i="20" s="1"/>
  <c r="M321" i="20"/>
  <c r="Q321" i="20" s="1"/>
  <c r="M320" i="20"/>
  <c r="Q320" i="20" s="1"/>
  <c r="M319" i="20"/>
  <c r="Q319" i="20" s="1"/>
  <c r="M318" i="20"/>
  <c r="Q318" i="20" s="1"/>
  <c r="M317" i="20"/>
  <c r="Q317" i="20" s="1"/>
  <c r="M316" i="20"/>
  <c r="Q316" i="20" s="1"/>
  <c r="M315" i="20"/>
  <c r="Q315" i="20" s="1"/>
  <c r="M314" i="20"/>
  <c r="Q314" i="20" s="1"/>
  <c r="M313" i="20"/>
  <c r="Q313" i="20" s="1"/>
  <c r="M312" i="20"/>
  <c r="Q312" i="20" s="1"/>
  <c r="M311" i="20"/>
  <c r="Q311" i="20" s="1"/>
  <c r="M310" i="20"/>
  <c r="Q310" i="20" s="1"/>
  <c r="M309" i="20"/>
  <c r="Q309" i="20" s="1"/>
  <c r="M308" i="20"/>
  <c r="Q308" i="20" s="1"/>
  <c r="M307" i="20"/>
  <c r="Q307" i="20" s="1"/>
  <c r="M306" i="20"/>
  <c r="Q306" i="20" s="1"/>
  <c r="M305" i="20"/>
  <c r="Q305" i="20" s="1"/>
  <c r="M304" i="20"/>
  <c r="Q304" i="20" s="1"/>
  <c r="M303" i="20"/>
  <c r="Q303" i="20" s="1"/>
  <c r="M302" i="20"/>
  <c r="Q302" i="20" s="1"/>
  <c r="M301" i="20"/>
  <c r="Q301" i="20" s="1"/>
  <c r="M300" i="20"/>
  <c r="Q300" i="20" s="1"/>
  <c r="M299" i="20"/>
  <c r="Q299" i="20" s="1"/>
  <c r="M298" i="20"/>
  <c r="Q298" i="20" s="1"/>
  <c r="M297" i="20"/>
  <c r="Q297" i="20" s="1"/>
  <c r="M296" i="20"/>
  <c r="Q296" i="20" s="1"/>
  <c r="M295" i="20"/>
  <c r="Q295" i="20" s="1"/>
  <c r="M294" i="20"/>
  <c r="Q294" i="20" s="1"/>
  <c r="M293" i="20"/>
  <c r="Q293" i="20" s="1"/>
  <c r="M292" i="20"/>
  <c r="Q292" i="20" s="1"/>
  <c r="M291" i="20"/>
  <c r="Q291" i="20" s="1"/>
  <c r="M290" i="20"/>
  <c r="Q290" i="20" s="1"/>
  <c r="M289" i="20"/>
  <c r="Q289" i="20" s="1"/>
  <c r="M288" i="20"/>
  <c r="Q288" i="20" s="1"/>
  <c r="M287" i="20"/>
  <c r="Q287" i="20" s="1"/>
  <c r="M286" i="20"/>
  <c r="Q286" i="20" s="1"/>
  <c r="M285" i="20"/>
  <c r="Q285" i="20" s="1"/>
  <c r="M284" i="20"/>
  <c r="Q284" i="20" s="1"/>
  <c r="M283" i="20"/>
  <c r="Q283" i="20" s="1"/>
  <c r="M282" i="20"/>
  <c r="Q282" i="20" s="1"/>
  <c r="M281" i="20"/>
  <c r="Q281" i="20" s="1"/>
  <c r="M280" i="20"/>
  <c r="Q280" i="20" s="1"/>
  <c r="M279" i="20"/>
  <c r="Q279" i="20" s="1"/>
  <c r="M278" i="20"/>
  <c r="Q278" i="20" s="1"/>
  <c r="M277" i="20"/>
  <c r="Q277" i="20" s="1"/>
  <c r="M276" i="20"/>
  <c r="Q276" i="20" s="1"/>
  <c r="M275" i="20"/>
  <c r="Q275" i="20" s="1"/>
  <c r="M274" i="20"/>
  <c r="Q274" i="20" s="1"/>
  <c r="M273" i="20"/>
  <c r="Q273" i="20" s="1"/>
  <c r="M272" i="20"/>
  <c r="Q272" i="20" s="1"/>
  <c r="M271" i="20"/>
  <c r="Q271" i="20" s="1"/>
  <c r="M270" i="20"/>
  <c r="Q270" i="20" s="1"/>
  <c r="M269" i="20"/>
  <c r="Q269" i="20" s="1"/>
  <c r="M268" i="20"/>
  <c r="Q268" i="20" s="1"/>
  <c r="M267" i="20"/>
  <c r="Q267" i="20" s="1"/>
  <c r="M266" i="20"/>
  <c r="Q266" i="20" s="1"/>
  <c r="M265" i="20"/>
  <c r="Q265" i="20" s="1"/>
  <c r="M264" i="20"/>
  <c r="Q264" i="20" s="1"/>
  <c r="M263" i="20"/>
  <c r="Q263" i="20" s="1"/>
  <c r="M262" i="20"/>
  <c r="Q262" i="20" s="1"/>
  <c r="M261" i="20"/>
  <c r="Q261" i="20" s="1"/>
  <c r="M260" i="20"/>
  <c r="Q260" i="20" s="1"/>
  <c r="M259" i="20"/>
  <c r="Q259" i="20" s="1"/>
  <c r="M258" i="20"/>
  <c r="Q258" i="20" s="1"/>
  <c r="M257" i="20"/>
  <c r="Q257" i="20" s="1"/>
  <c r="M256" i="20"/>
  <c r="Q256" i="20" s="1"/>
  <c r="M255" i="20"/>
  <c r="Q255" i="20" s="1"/>
  <c r="M254" i="20"/>
  <c r="Q254" i="20" s="1"/>
  <c r="M253" i="20"/>
  <c r="Q253" i="20" s="1"/>
  <c r="M252" i="20"/>
  <c r="Q252" i="20" s="1"/>
  <c r="M251" i="20"/>
  <c r="Q251" i="20" s="1"/>
  <c r="M250" i="20"/>
  <c r="Q250" i="20" s="1"/>
  <c r="M249" i="20"/>
  <c r="Q249" i="20" s="1"/>
  <c r="M248" i="20"/>
  <c r="Q248" i="20" s="1"/>
  <c r="M247" i="20"/>
  <c r="Q247" i="20" s="1"/>
  <c r="M246" i="20"/>
  <c r="Q246" i="20" s="1"/>
  <c r="M245" i="20"/>
  <c r="Q245" i="20" s="1"/>
  <c r="M244" i="20"/>
  <c r="Q244" i="20" s="1"/>
  <c r="M243" i="20"/>
  <c r="Q243" i="20" s="1"/>
  <c r="M242" i="20"/>
  <c r="Q242" i="20" s="1"/>
  <c r="M241" i="20"/>
  <c r="Q241" i="20" s="1"/>
  <c r="M240" i="20"/>
  <c r="Q240" i="20" s="1"/>
  <c r="M239" i="20"/>
  <c r="Q239" i="20" s="1"/>
  <c r="M238" i="20"/>
  <c r="Q238" i="20" s="1"/>
  <c r="M237" i="20"/>
  <c r="Q237" i="20" s="1"/>
  <c r="M236" i="20"/>
  <c r="Q236" i="20" s="1"/>
  <c r="M235" i="20"/>
  <c r="Q235" i="20" s="1"/>
  <c r="M234" i="20"/>
  <c r="Q234" i="20" s="1"/>
  <c r="M233" i="20"/>
  <c r="Q233" i="20" s="1"/>
  <c r="M232" i="20"/>
  <c r="Q232" i="20" s="1"/>
  <c r="M231" i="20"/>
  <c r="Q231" i="20" s="1"/>
  <c r="M230" i="20"/>
  <c r="Q230" i="20" s="1"/>
  <c r="M229" i="20"/>
  <c r="Q229" i="20" s="1"/>
  <c r="M228" i="20"/>
  <c r="Q228" i="20" s="1"/>
  <c r="M227" i="20"/>
  <c r="Q227" i="20" s="1"/>
  <c r="M226" i="20"/>
  <c r="Q226" i="20" s="1"/>
  <c r="M225" i="20"/>
  <c r="Q225" i="20" s="1"/>
  <c r="M224" i="20"/>
  <c r="Q224" i="20" s="1"/>
  <c r="M223" i="20"/>
  <c r="Q223" i="20" s="1"/>
  <c r="M222" i="20"/>
  <c r="Q222" i="20" s="1"/>
  <c r="M221" i="20"/>
  <c r="Q221" i="20" s="1"/>
  <c r="M220" i="20"/>
  <c r="Q220" i="20" s="1"/>
  <c r="M219" i="20"/>
  <c r="Q219" i="20" s="1"/>
  <c r="M218" i="20"/>
  <c r="Q218" i="20" s="1"/>
  <c r="M217" i="20"/>
  <c r="Q217" i="20" s="1"/>
  <c r="M216" i="20"/>
  <c r="Q216" i="20" s="1"/>
  <c r="M215" i="20"/>
  <c r="Q215" i="20" s="1"/>
  <c r="M214" i="20"/>
  <c r="Q214" i="20" s="1"/>
  <c r="M213" i="20"/>
  <c r="Q213" i="20" s="1"/>
  <c r="M212" i="20"/>
  <c r="Q212" i="20" s="1"/>
  <c r="M211" i="20"/>
  <c r="Q211" i="20" s="1"/>
  <c r="M210" i="20"/>
  <c r="Q210" i="20" s="1"/>
  <c r="M209" i="20"/>
  <c r="Q209" i="20" s="1"/>
  <c r="M208" i="20"/>
  <c r="Q208" i="20" s="1"/>
  <c r="M207" i="20"/>
  <c r="Q207" i="20" s="1"/>
  <c r="M206" i="20"/>
  <c r="Q206" i="20" s="1"/>
  <c r="M205" i="20"/>
  <c r="Q205" i="20" s="1"/>
  <c r="M204" i="20"/>
  <c r="Q204" i="20" s="1"/>
  <c r="M203" i="20"/>
  <c r="Q203" i="20" s="1"/>
  <c r="M202" i="20"/>
  <c r="Q202" i="20" s="1"/>
  <c r="M201" i="20"/>
  <c r="Q201" i="20" s="1"/>
  <c r="M200" i="20"/>
  <c r="Q200" i="20" s="1"/>
  <c r="M199" i="20"/>
  <c r="Q199" i="20" s="1"/>
  <c r="M198" i="20"/>
  <c r="Q198" i="20" s="1"/>
  <c r="M197" i="20"/>
  <c r="Q197" i="20" s="1"/>
  <c r="M196" i="20"/>
  <c r="Q196" i="20" s="1"/>
  <c r="M195" i="20"/>
  <c r="Q195" i="20" s="1"/>
  <c r="M194" i="20"/>
  <c r="Q194" i="20" s="1"/>
  <c r="M193" i="20"/>
  <c r="Q193" i="20" s="1"/>
  <c r="M192" i="20"/>
  <c r="Q192" i="20" s="1"/>
  <c r="M191" i="20"/>
  <c r="Q191" i="20" s="1"/>
  <c r="M190" i="20"/>
  <c r="Q190" i="20" s="1"/>
  <c r="M189" i="20"/>
  <c r="Q189" i="20" s="1"/>
  <c r="M188" i="20"/>
  <c r="Q188" i="20" s="1"/>
  <c r="M187" i="20"/>
  <c r="Q187" i="20" s="1"/>
  <c r="M186" i="20"/>
  <c r="Q186" i="20" s="1"/>
  <c r="M185" i="20"/>
  <c r="Q185" i="20" s="1"/>
  <c r="M184" i="20"/>
  <c r="Q184" i="20" s="1"/>
  <c r="M183" i="20"/>
  <c r="Q183" i="20" s="1"/>
  <c r="M182" i="20"/>
  <c r="Q182" i="20" s="1"/>
  <c r="M181" i="20"/>
  <c r="Q181" i="20" s="1"/>
  <c r="M180" i="20"/>
  <c r="Q180" i="20" s="1"/>
  <c r="M179" i="20"/>
  <c r="Q179" i="20" s="1"/>
  <c r="M178" i="20"/>
  <c r="Q178" i="20" s="1"/>
  <c r="M177" i="20"/>
  <c r="Q177" i="20" s="1"/>
  <c r="M176" i="20"/>
  <c r="Q176" i="20" s="1"/>
  <c r="M175" i="20"/>
  <c r="Q175" i="20" s="1"/>
  <c r="M174" i="20"/>
  <c r="Q174" i="20" s="1"/>
  <c r="M173" i="20"/>
  <c r="Q173" i="20" s="1"/>
  <c r="M172" i="20"/>
  <c r="Q172" i="20" s="1"/>
  <c r="M171" i="20"/>
  <c r="Q171" i="20" s="1"/>
  <c r="M170" i="20"/>
  <c r="Q170" i="20" s="1"/>
  <c r="M169" i="20"/>
  <c r="Q169" i="20" s="1"/>
  <c r="M168" i="20"/>
  <c r="Q168" i="20" s="1"/>
  <c r="M167" i="20"/>
  <c r="Q167" i="20" s="1"/>
  <c r="M166" i="20"/>
  <c r="Q166" i="20" s="1"/>
  <c r="M165" i="20"/>
  <c r="Q165" i="20" s="1"/>
  <c r="M164" i="20"/>
  <c r="Q164" i="20" s="1"/>
  <c r="M163" i="20"/>
  <c r="Q163" i="20" s="1"/>
  <c r="M162" i="20"/>
  <c r="Q162" i="20" s="1"/>
  <c r="M161" i="20"/>
  <c r="Q161" i="20" s="1"/>
  <c r="M160" i="20"/>
  <c r="Q160" i="20" s="1"/>
  <c r="M159" i="20"/>
  <c r="Q159" i="20" s="1"/>
  <c r="M158" i="20"/>
  <c r="Q158" i="20" s="1"/>
  <c r="M157" i="20"/>
  <c r="Q157" i="20" s="1"/>
  <c r="M156" i="20"/>
  <c r="Q156" i="20" s="1"/>
  <c r="M155" i="20"/>
  <c r="Q155" i="20" s="1"/>
  <c r="M154" i="20"/>
  <c r="Q154" i="20" s="1"/>
  <c r="M153" i="20"/>
  <c r="Q153" i="20" s="1"/>
  <c r="M152" i="20"/>
  <c r="Q152" i="20" s="1"/>
  <c r="M151" i="20"/>
  <c r="Q151" i="20" s="1"/>
  <c r="M150" i="20"/>
  <c r="Q150" i="20" s="1"/>
  <c r="M149" i="20"/>
  <c r="Q149" i="20" s="1"/>
  <c r="M148" i="20"/>
  <c r="Q148" i="20" s="1"/>
  <c r="M147" i="20"/>
  <c r="Q147" i="20" s="1"/>
  <c r="M146" i="20"/>
  <c r="Q146" i="20" s="1"/>
  <c r="M145" i="20"/>
  <c r="Q145" i="20" s="1"/>
  <c r="M144" i="20"/>
  <c r="Q144" i="20" s="1"/>
  <c r="M143" i="20"/>
  <c r="Q143" i="20" s="1"/>
  <c r="M142" i="20"/>
  <c r="Q142" i="20" s="1"/>
  <c r="M141" i="20"/>
  <c r="Q141" i="20" s="1"/>
  <c r="M140" i="20"/>
  <c r="Q140" i="20" s="1"/>
  <c r="M139" i="20"/>
  <c r="Q139" i="20" s="1"/>
  <c r="M138" i="20"/>
  <c r="Q138" i="20" s="1"/>
  <c r="M137" i="20"/>
  <c r="Q137" i="20" s="1"/>
  <c r="M136" i="20"/>
  <c r="Q136" i="20" s="1"/>
  <c r="M135" i="20"/>
  <c r="Q135" i="20" s="1"/>
  <c r="M134" i="20"/>
  <c r="Q134" i="20" s="1"/>
  <c r="M133" i="20"/>
  <c r="Q133" i="20" s="1"/>
  <c r="M132" i="20"/>
  <c r="Q132" i="20" s="1"/>
  <c r="M131" i="20"/>
  <c r="Q131" i="20" s="1"/>
  <c r="M130" i="20"/>
  <c r="Q130" i="20" s="1"/>
  <c r="M129" i="20"/>
  <c r="Q129" i="20" s="1"/>
  <c r="M128" i="20"/>
  <c r="Q128" i="20" s="1"/>
  <c r="M127" i="20"/>
  <c r="Q127" i="20" s="1"/>
  <c r="M126" i="20"/>
  <c r="Q126" i="20" s="1"/>
  <c r="M125" i="20"/>
  <c r="Q125" i="20" s="1"/>
  <c r="M124" i="20"/>
  <c r="Q124" i="20" s="1"/>
  <c r="M123" i="20"/>
  <c r="Q123" i="20" s="1"/>
  <c r="M122" i="20"/>
  <c r="Q122" i="20" s="1"/>
  <c r="M121" i="20"/>
  <c r="Q121" i="20" s="1"/>
  <c r="M120" i="20"/>
  <c r="Q120" i="20" s="1"/>
  <c r="M119" i="20"/>
  <c r="Q119" i="20" s="1"/>
  <c r="M118" i="20"/>
  <c r="Q118" i="20" s="1"/>
  <c r="M117" i="20"/>
  <c r="Q117" i="20" s="1"/>
  <c r="M116" i="20"/>
  <c r="Q116" i="20" s="1"/>
  <c r="M115" i="20"/>
  <c r="Q115" i="20" s="1"/>
  <c r="M114" i="20"/>
  <c r="Q114" i="20" s="1"/>
  <c r="M113" i="20"/>
  <c r="Q113" i="20" s="1"/>
  <c r="M112" i="20"/>
  <c r="Q112" i="20" s="1"/>
  <c r="M111" i="20"/>
  <c r="Q111" i="20" s="1"/>
  <c r="M110" i="20"/>
  <c r="Q110" i="20" s="1"/>
  <c r="M109" i="20"/>
  <c r="Q109" i="20" s="1"/>
  <c r="M108" i="20"/>
  <c r="Q108" i="20" s="1"/>
  <c r="M107" i="20"/>
  <c r="Q107" i="20" s="1"/>
  <c r="M106" i="20"/>
  <c r="Q106" i="20" s="1"/>
  <c r="M105" i="20"/>
  <c r="Q105" i="20" s="1"/>
  <c r="M104" i="20"/>
  <c r="Q104" i="20" s="1"/>
  <c r="M103" i="20"/>
  <c r="Q103" i="20" s="1"/>
  <c r="M102" i="20"/>
  <c r="Q102" i="20" s="1"/>
  <c r="M101" i="20"/>
  <c r="Q101" i="20" s="1"/>
  <c r="M100" i="20"/>
  <c r="Q100" i="20" s="1"/>
  <c r="M99" i="20"/>
  <c r="Q99" i="20" s="1"/>
  <c r="M98" i="20"/>
  <c r="Q98" i="20" s="1"/>
  <c r="M97" i="20"/>
  <c r="Q97" i="20" s="1"/>
  <c r="M96" i="20"/>
  <c r="Q96" i="20" s="1"/>
  <c r="M95" i="20"/>
  <c r="Q95" i="20" s="1"/>
  <c r="M94" i="20"/>
  <c r="Q94" i="20" s="1"/>
  <c r="M93" i="20"/>
  <c r="Q93" i="20" s="1"/>
  <c r="M92" i="20"/>
  <c r="Q92" i="20" s="1"/>
  <c r="M91" i="20"/>
  <c r="Q91" i="20" s="1"/>
  <c r="M90" i="20"/>
  <c r="Q90" i="20" s="1"/>
  <c r="M89" i="20"/>
  <c r="Q89" i="20" s="1"/>
  <c r="M88" i="20"/>
  <c r="Q88" i="20" s="1"/>
  <c r="M87" i="20"/>
  <c r="Q87" i="20" s="1"/>
  <c r="M86" i="20"/>
  <c r="Q86" i="20" s="1"/>
  <c r="M85" i="20"/>
  <c r="Q85" i="20" s="1"/>
  <c r="M84" i="20"/>
  <c r="Q84" i="20" s="1"/>
  <c r="M83" i="20"/>
  <c r="Q83" i="20" s="1"/>
  <c r="M82" i="20"/>
  <c r="Q82" i="20" s="1"/>
  <c r="M81" i="20"/>
  <c r="Q81" i="20" s="1"/>
  <c r="M80" i="20"/>
  <c r="Q80" i="20" s="1"/>
  <c r="M79" i="20"/>
  <c r="Q79" i="20" s="1"/>
  <c r="M78" i="20"/>
  <c r="Q78" i="20" s="1"/>
  <c r="M77" i="20"/>
  <c r="Q77" i="20" s="1"/>
  <c r="M76" i="20"/>
  <c r="Q76" i="20" s="1"/>
  <c r="M75" i="20"/>
  <c r="Q75" i="20" s="1"/>
  <c r="M74" i="20"/>
  <c r="Q74" i="20" s="1"/>
  <c r="M73" i="20"/>
  <c r="Q73" i="20" s="1"/>
  <c r="M72" i="20"/>
  <c r="Q72" i="20" s="1"/>
  <c r="M71" i="20"/>
  <c r="Q71" i="20" s="1"/>
  <c r="M70" i="20"/>
  <c r="Q70" i="20" s="1"/>
  <c r="M69" i="20"/>
  <c r="Q69" i="20" s="1"/>
  <c r="M68" i="20"/>
  <c r="Q68" i="20" s="1"/>
  <c r="M67" i="20"/>
  <c r="Q67" i="20" s="1"/>
  <c r="M66" i="20"/>
  <c r="Q66" i="20" s="1"/>
  <c r="M65" i="20"/>
  <c r="Q65" i="20" s="1"/>
  <c r="M64" i="20"/>
  <c r="Q64" i="20" s="1"/>
  <c r="M63" i="20"/>
  <c r="Q63" i="20" s="1"/>
  <c r="M62" i="20"/>
  <c r="Q62" i="20" s="1"/>
  <c r="M61" i="20"/>
  <c r="Q61" i="20" s="1"/>
  <c r="M60" i="20"/>
  <c r="Q60" i="20" s="1"/>
  <c r="M59" i="20"/>
  <c r="Q59" i="20" s="1"/>
  <c r="M58" i="20"/>
  <c r="Q58" i="20" s="1"/>
  <c r="M57" i="20"/>
  <c r="Q57" i="20" s="1"/>
  <c r="M56" i="20"/>
  <c r="Q56" i="20" s="1"/>
  <c r="M55" i="20"/>
  <c r="Q55" i="20" s="1"/>
  <c r="M54" i="20"/>
  <c r="Q54" i="20" s="1"/>
  <c r="M53" i="20"/>
  <c r="Q53" i="20" s="1"/>
  <c r="M52" i="20"/>
  <c r="Q52" i="20" s="1"/>
  <c r="M51" i="20"/>
  <c r="Q51" i="20" s="1"/>
  <c r="M50" i="20"/>
  <c r="Q50" i="20" s="1"/>
  <c r="M49" i="20"/>
  <c r="Q49" i="20" s="1"/>
  <c r="M48" i="20"/>
  <c r="Q48" i="20" s="1"/>
  <c r="M47" i="20"/>
  <c r="Q47" i="20" s="1"/>
  <c r="M46" i="20"/>
  <c r="Q46" i="20" s="1"/>
  <c r="M45" i="20"/>
  <c r="Q45" i="20" s="1"/>
  <c r="M44" i="20"/>
  <c r="Q44" i="20" s="1"/>
  <c r="M43" i="20"/>
  <c r="Q43" i="20" s="1"/>
  <c r="M42" i="20"/>
  <c r="Q42" i="20" s="1"/>
  <c r="M41" i="20"/>
  <c r="Q41" i="20" s="1"/>
  <c r="M40" i="20"/>
  <c r="Q40" i="20" s="1"/>
  <c r="M39" i="20"/>
  <c r="Q39" i="20" s="1"/>
  <c r="M38" i="20"/>
  <c r="Q38" i="20" s="1"/>
  <c r="M37" i="20"/>
  <c r="Q37" i="20" s="1"/>
  <c r="M36" i="20"/>
  <c r="Q36" i="20" s="1"/>
  <c r="M35" i="20"/>
  <c r="Q35" i="20" s="1"/>
  <c r="M34" i="20"/>
  <c r="Q34" i="20" s="1"/>
  <c r="M33" i="20"/>
  <c r="Q33" i="20" s="1"/>
  <c r="M32" i="20"/>
  <c r="Q32" i="20" s="1"/>
  <c r="M31" i="20"/>
  <c r="Q31" i="20" s="1"/>
  <c r="M30" i="20"/>
  <c r="Q30" i="20" s="1"/>
  <c r="M29" i="20"/>
  <c r="Q29" i="20" s="1"/>
  <c r="M28" i="20"/>
  <c r="Q28" i="20" s="1"/>
  <c r="M27" i="20"/>
  <c r="Q27" i="20" s="1"/>
  <c r="M26" i="20"/>
  <c r="Q26" i="20" s="1"/>
  <c r="M25" i="20"/>
  <c r="Q25" i="20" s="1"/>
  <c r="M24" i="20"/>
  <c r="Q24" i="20" s="1"/>
  <c r="M23" i="20"/>
  <c r="Q23" i="20" s="1"/>
  <c r="M22" i="20"/>
  <c r="Q22" i="20" s="1"/>
  <c r="M21" i="20"/>
  <c r="Q21" i="20" s="1"/>
  <c r="M20" i="20"/>
  <c r="Q20" i="20" s="1"/>
  <c r="M19" i="20"/>
  <c r="Q19" i="20" s="1"/>
  <c r="M18" i="20"/>
  <c r="Q18" i="20" s="1"/>
  <c r="M17" i="20"/>
  <c r="Q17" i="20" s="1"/>
  <c r="M16" i="20"/>
  <c r="Q16" i="20" s="1"/>
  <c r="M15" i="20"/>
  <c r="Q15" i="20" s="1"/>
  <c r="M14" i="20"/>
  <c r="Q14" i="20" s="1"/>
  <c r="M13" i="20"/>
  <c r="Q13" i="20" s="1"/>
  <c r="M12" i="20"/>
  <c r="Q12" i="20" s="1"/>
  <c r="M11" i="20"/>
  <c r="Q11" i="20" s="1"/>
  <c r="M10" i="20"/>
  <c r="Q10" i="20" s="1"/>
  <c r="M9" i="20"/>
  <c r="Q9" i="20" s="1"/>
  <c r="M8" i="20"/>
  <c r="Q8" i="20" s="1"/>
  <c r="M7" i="20"/>
  <c r="Q7" i="20" s="1"/>
  <c r="M6" i="20"/>
  <c r="Q6" i="20" s="1"/>
  <c r="M5" i="20"/>
  <c r="Q5" i="20" s="1"/>
  <c r="E3" i="29"/>
  <c r="H3" i="29"/>
  <c r="F3" i="29"/>
  <c r="I3" i="29"/>
  <c r="G3" i="29"/>
  <c r="F9" i="29" l="1"/>
  <c r="H13" i="29"/>
  <c r="H6" i="29"/>
  <c r="H9" i="29"/>
  <c r="H8" i="29"/>
  <c r="H12" i="29"/>
  <c r="H14" i="29"/>
  <c r="H10" i="29"/>
  <c r="H5" i="29"/>
  <c r="H4" i="29" s="1"/>
  <c r="E5" i="29"/>
  <c r="G6" i="29"/>
  <c r="G5" i="29"/>
  <c r="G8" i="29"/>
  <c r="G9" i="29"/>
  <c r="G13" i="29"/>
  <c r="G14" i="29"/>
  <c r="G10" i="29"/>
  <c r="G12" i="29"/>
  <c r="I12" i="29"/>
  <c r="I9" i="29"/>
  <c r="I8" i="29"/>
  <c r="I5" i="29"/>
  <c r="I10" i="29"/>
  <c r="I14" i="29"/>
  <c r="I13" i="29"/>
  <c r="I6" i="29"/>
  <c r="F14" i="29"/>
  <c r="F5" i="29"/>
  <c r="F6" i="29"/>
  <c r="F10" i="29"/>
  <c r="F13" i="29"/>
  <c r="F12" i="29"/>
  <c r="F8" i="29"/>
  <c r="E14" i="29"/>
  <c r="E10" i="29"/>
  <c r="G7" i="29" l="1"/>
  <c r="H7" i="29"/>
  <c r="H11" i="29"/>
  <c r="H15" i="29"/>
  <c r="I4" i="29"/>
  <c r="G11" i="29"/>
  <c r="G15" i="29"/>
  <c r="G17" i="29" s="1"/>
  <c r="I7" i="29"/>
  <c r="I11" i="29"/>
  <c r="I15" i="29"/>
  <c r="F11" i="29"/>
  <c r="F7" i="29"/>
  <c r="D10" i="29"/>
  <c r="D5" i="29"/>
  <c r="G4" i="29"/>
  <c r="F15" i="29"/>
  <c r="F17" i="29" s="1"/>
  <c r="D14" i="29"/>
  <c r="F4" i="29"/>
  <c r="H17" i="29" l="1"/>
  <c r="I17" i="29"/>
  <c r="J7" i="24"/>
  <c r="J8" i="24"/>
  <c r="J9" i="24"/>
  <c r="J10" i="24"/>
  <c r="J11" i="24"/>
  <c r="J12" i="24"/>
  <c r="J13" i="24"/>
  <c r="J14" i="24"/>
  <c r="J15" i="24"/>
  <c r="J16" i="24"/>
  <c r="J17" i="24"/>
  <c r="J18" i="24"/>
  <c r="J19" i="24"/>
  <c r="J20" i="24"/>
  <c r="J21" i="24"/>
  <c r="J22" i="24"/>
  <c r="J23" i="24"/>
  <c r="J24" i="24"/>
  <c r="J25" i="24"/>
  <c r="J26" i="24"/>
  <c r="J27" i="24"/>
  <c r="J28" i="24"/>
  <c r="J29" i="24"/>
  <c r="J30" i="24"/>
  <c r="J31" i="24"/>
  <c r="J32" i="24"/>
  <c r="J33" i="24"/>
  <c r="J34" i="24"/>
  <c r="J35" i="24"/>
  <c r="J36" i="24"/>
  <c r="J37" i="24"/>
  <c r="J38" i="24"/>
  <c r="J39" i="24"/>
  <c r="J40" i="24"/>
  <c r="J41" i="24"/>
  <c r="J42" i="24"/>
  <c r="J43" i="24"/>
  <c r="J44" i="24"/>
  <c r="J45" i="24"/>
  <c r="J46" i="24"/>
  <c r="J47" i="24"/>
  <c r="J52" i="24"/>
  <c r="J53" i="24"/>
  <c r="J54" i="24"/>
  <c r="J6" i="24"/>
  <c r="K6" i="27" l="1"/>
  <c r="K7" i="27"/>
  <c r="K8" i="27"/>
  <c r="K9" i="27"/>
  <c r="K10" i="27"/>
  <c r="K11" i="27"/>
  <c r="K12" i="27"/>
  <c r="K13" i="27"/>
  <c r="K14" i="27"/>
  <c r="K15" i="27"/>
  <c r="K16" i="27"/>
  <c r="K17" i="27"/>
  <c r="K18" i="27"/>
  <c r="K19" i="27"/>
  <c r="K20" i="27"/>
  <c r="K21" i="27"/>
  <c r="K22" i="27"/>
  <c r="K23" i="27"/>
  <c r="K24" i="27"/>
  <c r="K25" i="27"/>
  <c r="K26" i="27"/>
  <c r="K27" i="27"/>
  <c r="K28" i="27"/>
  <c r="K29" i="27"/>
  <c r="K30" i="27"/>
  <c r="K31" i="27"/>
  <c r="K32" i="27"/>
  <c r="K33" i="27"/>
  <c r="K34" i="27"/>
  <c r="K35" i="27"/>
  <c r="K36" i="27"/>
  <c r="K37" i="27"/>
  <c r="K38" i="27"/>
  <c r="K39" i="27"/>
  <c r="K40" i="27"/>
  <c r="K41" i="27"/>
  <c r="K42" i="27"/>
  <c r="K43" i="27"/>
  <c r="K44" i="27"/>
  <c r="K45" i="27"/>
  <c r="K46" i="27"/>
  <c r="K47" i="27"/>
  <c r="K48" i="27"/>
  <c r="K49" i="27"/>
  <c r="K50" i="27"/>
  <c r="K51" i="27"/>
  <c r="K52" i="27"/>
  <c r="K53" i="27"/>
  <c r="K54" i="27"/>
  <c r="K55" i="27"/>
  <c r="K56" i="27"/>
  <c r="K57" i="27"/>
  <c r="K58" i="27"/>
  <c r="K59" i="27"/>
  <c r="K60" i="27"/>
  <c r="K61" i="27"/>
  <c r="K62" i="27"/>
  <c r="K63" i="27"/>
  <c r="K64" i="27"/>
  <c r="K65" i="27"/>
  <c r="K66" i="27"/>
  <c r="K67" i="27"/>
  <c r="K68" i="27"/>
  <c r="K69" i="27"/>
  <c r="K70" i="27"/>
  <c r="K71" i="27"/>
  <c r="K72" i="27"/>
  <c r="K73" i="27"/>
  <c r="K74" i="27"/>
  <c r="K75" i="27"/>
  <c r="K76" i="27"/>
  <c r="K77" i="27"/>
  <c r="K78" i="27"/>
  <c r="K79" i="27"/>
  <c r="K80" i="27"/>
  <c r="K81" i="27"/>
  <c r="K82" i="27"/>
  <c r="K83" i="27"/>
  <c r="K84" i="27"/>
  <c r="K85" i="27"/>
  <c r="K86" i="27"/>
  <c r="K87" i="27"/>
  <c r="K88" i="27"/>
  <c r="K89" i="27"/>
  <c r="K90" i="27"/>
  <c r="K91" i="27"/>
  <c r="K92" i="27"/>
  <c r="K93" i="27"/>
  <c r="K94" i="27"/>
  <c r="K95" i="27"/>
  <c r="K96" i="27"/>
  <c r="K97" i="27"/>
  <c r="K98" i="27"/>
  <c r="K103" i="27"/>
  <c r="K104" i="27"/>
  <c r="M4" i="20"/>
  <c r="AA6" i="27" l="1"/>
  <c r="AA7" i="27"/>
  <c r="AA8" i="27"/>
  <c r="AA9" i="27"/>
  <c r="AA10" i="27"/>
  <c r="AA11" i="27"/>
  <c r="AA12" i="27"/>
  <c r="AA13" i="27"/>
  <c r="AA14" i="27"/>
  <c r="AA15" i="27"/>
  <c r="AA16" i="27"/>
  <c r="AA17" i="27"/>
  <c r="AA18" i="27"/>
  <c r="AA19" i="27"/>
  <c r="AA20" i="27"/>
  <c r="AA21" i="27"/>
  <c r="AA22" i="27"/>
  <c r="AA23" i="27"/>
  <c r="AA24" i="27"/>
  <c r="AA25" i="27"/>
  <c r="AA26" i="27"/>
  <c r="AA27" i="27"/>
  <c r="AA28" i="27"/>
  <c r="AA29" i="27"/>
  <c r="AA30" i="27"/>
  <c r="AA31" i="27"/>
  <c r="AA32" i="27"/>
  <c r="AA33" i="27"/>
  <c r="AA34" i="27"/>
  <c r="AA35" i="27"/>
  <c r="AA36" i="27"/>
  <c r="AA37" i="27"/>
  <c r="AA38" i="27"/>
  <c r="AA39" i="27"/>
  <c r="AA40" i="27"/>
  <c r="AA41" i="27"/>
  <c r="AA42" i="27"/>
  <c r="AA43" i="27"/>
  <c r="AA44" i="27"/>
  <c r="AA45" i="27"/>
  <c r="AA46" i="27"/>
  <c r="AA47" i="27"/>
  <c r="AA48" i="27"/>
  <c r="AA49" i="27"/>
  <c r="AA50" i="27"/>
  <c r="AA51" i="27"/>
  <c r="AA52" i="27"/>
  <c r="AA53" i="27"/>
  <c r="AA54" i="27"/>
  <c r="AA55" i="27"/>
  <c r="AA56" i="27"/>
  <c r="AA57" i="27"/>
  <c r="AA58" i="27"/>
  <c r="AA59" i="27"/>
  <c r="AA60" i="27"/>
  <c r="AA61" i="27"/>
  <c r="AA62" i="27"/>
  <c r="AA63" i="27"/>
  <c r="AA64" i="27"/>
  <c r="AA65" i="27"/>
  <c r="AA66" i="27"/>
  <c r="AA67" i="27"/>
  <c r="AA68" i="27"/>
  <c r="AA69" i="27"/>
  <c r="AA70" i="27"/>
  <c r="AA71" i="27"/>
  <c r="AA72" i="27"/>
  <c r="AA73" i="27"/>
  <c r="AA74" i="27"/>
  <c r="AA75" i="27"/>
  <c r="AA76" i="27"/>
  <c r="AA77" i="27"/>
  <c r="AA78" i="27"/>
  <c r="AA79" i="27"/>
  <c r="AA80" i="27"/>
  <c r="AA81" i="27"/>
  <c r="AA82" i="27"/>
  <c r="AA83" i="27"/>
  <c r="AA84" i="27"/>
  <c r="AA85" i="27"/>
  <c r="AA86" i="27"/>
  <c r="AA87" i="27"/>
  <c r="AA88" i="27"/>
  <c r="AA89" i="27"/>
  <c r="AA90" i="27"/>
  <c r="AA91" i="27"/>
  <c r="AA92" i="27"/>
  <c r="AA93" i="27"/>
  <c r="AA94" i="27"/>
  <c r="AA95" i="27"/>
  <c r="AA96" i="27"/>
  <c r="AA97" i="27"/>
  <c r="AA98" i="27"/>
  <c r="AA103" i="27"/>
  <c r="AA104" i="27"/>
  <c r="AA5" i="27"/>
  <c r="K4" i="27" l="1"/>
  <c r="M7" i="24" l="1"/>
  <c r="M8" i="24"/>
  <c r="N9" i="24"/>
  <c r="M11" i="24"/>
  <c r="I16" i="29" l="1"/>
  <c r="I18" i="29" s="1"/>
  <c r="H16" i="29"/>
  <c r="H18" i="29" s="1"/>
  <c r="G16" i="29"/>
  <c r="G18" i="29" s="1"/>
  <c r="F16" i="29"/>
  <c r="F18" i="29" s="1"/>
  <c r="N18" i="24"/>
  <c r="P18" i="24"/>
  <c r="R18" i="24"/>
  <c r="M18" i="24"/>
  <c r="O18" i="24"/>
  <c r="Q18" i="24"/>
  <c r="S18" i="24"/>
  <c r="N16" i="24"/>
  <c r="P16" i="24"/>
  <c r="R16" i="24"/>
  <c r="M16" i="24"/>
  <c r="O16" i="24"/>
  <c r="Q16" i="24"/>
  <c r="S16" i="24"/>
  <c r="N14" i="24"/>
  <c r="P14" i="24"/>
  <c r="R14" i="24"/>
  <c r="M14" i="24"/>
  <c r="O14" i="24"/>
  <c r="Q14" i="24"/>
  <c r="S14" i="24"/>
  <c r="N12" i="24"/>
  <c r="P12" i="24"/>
  <c r="R12" i="24"/>
  <c r="M12" i="24"/>
  <c r="O12" i="24"/>
  <c r="Q12" i="24"/>
  <c r="S12" i="24"/>
  <c r="M10" i="24"/>
  <c r="R10" i="24"/>
  <c r="N10" i="24"/>
  <c r="M6" i="24"/>
  <c r="O6" i="24"/>
  <c r="Q6" i="24"/>
  <c r="S6" i="24"/>
  <c r="N6" i="24"/>
  <c r="P6" i="24"/>
  <c r="R6" i="24"/>
  <c r="M17" i="24"/>
  <c r="O17" i="24"/>
  <c r="Q17" i="24"/>
  <c r="S17" i="24"/>
  <c r="N17" i="24"/>
  <c r="P17" i="24"/>
  <c r="R17" i="24"/>
  <c r="M15" i="24"/>
  <c r="O15" i="24"/>
  <c r="Q15" i="24"/>
  <c r="S15" i="24"/>
  <c r="N15" i="24"/>
  <c r="P15" i="24"/>
  <c r="R15" i="24"/>
  <c r="M13" i="24"/>
  <c r="O13" i="24"/>
  <c r="Q13" i="24"/>
  <c r="S13" i="24"/>
  <c r="N13" i="24"/>
  <c r="P13" i="24"/>
  <c r="R13" i="24"/>
  <c r="N32" i="24"/>
  <c r="P32" i="24"/>
  <c r="R32" i="24"/>
  <c r="M32" i="24"/>
  <c r="O32" i="24"/>
  <c r="Q32" i="24"/>
  <c r="S32" i="24"/>
  <c r="N28" i="24"/>
  <c r="P28" i="24"/>
  <c r="R28" i="24"/>
  <c r="M28" i="24"/>
  <c r="O28" i="24"/>
  <c r="Q28" i="24"/>
  <c r="S28" i="24"/>
  <c r="N24" i="24"/>
  <c r="P24" i="24"/>
  <c r="R24" i="24"/>
  <c r="M24" i="24"/>
  <c r="O24" i="24"/>
  <c r="Q24" i="24"/>
  <c r="S24" i="24"/>
  <c r="N20" i="24"/>
  <c r="P20" i="24"/>
  <c r="R20" i="24"/>
  <c r="M20" i="24"/>
  <c r="O20" i="24"/>
  <c r="Q20" i="24"/>
  <c r="S20" i="24"/>
  <c r="N30" i="24"/>
  <c r="P30" i="24"/>
  <c r="R30" i="24"/>
  <c r="M30" i="24"/>
  <c r="O30" i="24"/>
  <c r="Q30" i="24"/>
  <c r="S30" i="24"/>
  <c r="N26" i="24"/>
  <c r="P26" i="24"/>
  <c r="R26" i="24"/>
  <c r="M26" i="24"/>
  <c r="O26" i="24"/>
  <c r="Q26" i="24"/>
  <c r="S26" i="24"/>
  <c r="N22" i="24"/>
  <c r="P22" i="24"/>
  <c r="R22" i="24"/>
  <c r="M22" i="24"/>
  <c r="O22" i="24"/>
  <c r="Q22" i="24"/>
  <c r="S22" i="24"/>
  <c r="M53" i="24"/>
  <c r="O53" i="24"/>
  <c r="Q53" i="24"/>
  <c r="S53" i="24"/>
  <c r="N53" i="24"/>
  <c r="P53" i="24"/>
  <c r="R53" i="24"/>
  <c r="M47" i="24"/>
  <c r="O47" i="24"/>
  <c r="Q47" i="24"/>
  <c r="S47" i="24"/>
  <c r="N47" i="24"/>
  <c r="P47" i="24"/>
  <c r="R47" i="24"/>
  <c r="M45" i="24"/>
  <c r="O45" i="24"/>
  <c r="Q45" i="24"/>
  <c r="S45" i="24"/>
  <c r="N45" i="24"/>
  <c r="P45" i="24"/>
  <c r="R45" i="24"/>
  <c r="M43" i="24"/>
  <c r="O43" i="24"/>
  <c r="Q43" i="24"/>
  <c r="S43" i="24"/>
  <c r="N43" i="24"/>
  <c r="P43" i="24"/>
  <c r="R43" i="24"/>
  <c r="M41" i="24"/>
  <c r="O41" i="24"/>
  <c r="Q41" i="24"/>
  <c r="S41" i="24"/>
  <c r="N41" i="24"/>
  <c r="P41" i="24"/>
  <c r="R41" i="24"/>
  <c r="M39" i="24"/>
  <c r="O39" i="24"/>
  <c r="Q39" i="24"/>
  <c r="S39" i="24"/>
  <c r="N39" i="24"/>
  <c r="P39" i="24"/>
  <c r="R39" i="24"/>
  <c r="M37" i="24"/>
  <c r="O37" i="24"/>
  <c r="Q37" i="24"/>
  <c r="S37" i="24"/>
  <c r="N37" i="24"/>
  <c r="P37" i="24"/>
  <c r="R37" i="24"/>
  <c r="M35" i="24"/>
  <c r="O35" i="24"/>
  <c r="Q35" i="24"/>
  <c r="S35" i="24"/>
  <c r="N35" i="24"/>
  <c r="P35" i="24"/>
  <c r="R35" i="24"/>
  <c r="M33" i="24"/>
  <c r="O33" i="24"/>
  <c r="Q33" i="24"/>
  <c r="S33" i="24"/>
  <c r="N33" i="24"/>
  <c r="P33" i="24"/>
  <c r="R33" i="24"/>
  <c r="M31" i="24"/>
  <c r="O31" i="24"/>
  <c r="Q31" i="24"/>
  <c r="S31" i="24"/>
  <c r="N31" i="24"/>
  <c r="P31" i="24"/>
  <c r="R31" i="24"/>
  <c r="M29" i="24"/>
  <c r="O29" i="24"/>
  <c r="Q29" i="24"/>
  <c r="S29" i="24"/>
  <c r="N29" i="24"/>
  <c r="P29" i="24"/>
  <c r="R29" i="24"/>
  <c r="M27" i="24"/>
  <c r="O27" i="24"/>
  <c r="Q27" i="24"/>
  <c r="S27" i="24"/>
  <c r="N27" i="24"/>
  <c r="P27" i="24"/>
  <c r="R27" i="24"/>
  <c r="M25" i="24"/>
  <c r="O25" i="24"/>
  <c r="Q25" i="24"/>
  <c r="S25" i="24"/>
  <c r="N25" i="24"/>
  <c r="P25" i="24"/>
  <c r="R25" i="24"/>
  <c r="M23" i="24"/>
  <c r="O23" i="24"/>
  <c r="Q23" i="24"/>
  <c r="S23" i="24"/>
  <c r="N23" i="24"/>
  <c r="P23" i="24"/>
  <c r="R23" i="24"/>
  <c r="M21" i="24"/>
  <c r="O21" i="24"/>
  <c r="Q21" i="24"/>
  <c r="S21" i="24"/>
  <c r="N21" i="24"/>
  <c r="P21" i="24"/>
  <c r="R21" i="24"/>
  <c r="M19" i="24"/>
  <c r="O19" i="24"/>
  <c r="Q19" i="24"/>
  <c r="S19" i="24"/>
  <c r="N19" i="24"/>
  <c r="P19" i="24"/>
  <c r="R19" i="24"/>
  <c r="N54" i="24"/>
  <c r="P54" i="24"/>
  <c r="R54" i="24"/>
  <c r="M54" i="24"/>
  <c r="O54" i="24"/>
  <c r="Q54" i="24"/>
  <c r="S54" i="24"/>
  <c r="N52" i="24"/>
  <c r="P52" i="24"/>
  <c r="R52" i="24"/>
  <c r="M52" i="24"/>
  <c r="O52" i="24"/>
  <c r="Q52" i="24"/>
  <c r="S52" i="24"/>
  <c r="N46" i="24"/>
  <c r="P46" i="24"/>
  <c r="R46" i="24"/>
  <c r="M46" i="24"/>
  <c r="O46" i="24"/>
  <c r="Q46" i="24"/>
  <c r="S46" i="24"/>
  <c r="N44" i="24"/>
  <c r="P44" i="24"/>
  <c r="R44" i="24"/>
  <c r="M44" i="24"/>
  <c r="O44" i="24"/>
  <c r="Q44" i="24"/>
  <c r="S44" i="24"/>
  <c r="N42" i="24"/>
  <c r="P42" i="24"/>
  <c r="R42" i="24"/>
  <c r="M42" i="24"/>
  <c r="O42" i="24"/>
  <c r="Q42" i="24"/>
  <c r="S42" i="24"/>
  <c r="N40" i="24"/>
  <c r="P40" i="24"/>
  <c r="R40" i="24"/>
  <c r="M40" i="24"/>
  <c r="O40" i="24"/>
  <c r="Q40" i="24"/>
  <c r="S40" i="24"/>
  <c r="N38" i="24"/>
  <c r="P38" i="24"/>
  <c r="R38" i="24"/>
  <c r="M38" i="24"/>
  <c r="O38" i="24"/>
  <c r="Q38" i="24"/>
  <c r="S38" i="24"/>
  <c r="N36" i="24"/>
  <c r="P36" i="24"/>
  <c r="R36" i="24"/>
  <c r="M36" i="24"/>
  <c r="O36" i="24"/>
  <c r="Q36" i="24"/>
  <c r="S36" i="24"/>
  <c r="N34" i="24"/>
  <c r="P34" i="24"/>
  <c r="R34" i="24"/>
  <c r="M34" i="24"/>
  <c r="O34" i="24"/>
  <c r="Q34" i="24"/>
  <c r="S34" i="24"/>
  <c r="P9" i="24"/>
  <c r="R7" i="24"/>
  <c r="N7" i="24"/>
  <c r="P10" i="24"/>
  <c r="R9" i="24"/>
  <c r="P7" i="24"/>
  <c r="S7" i="24"/>
  <c r="Q7" i="24"/>
  <c r="O7" i="24"/>
  <c r="R8" i="24"/>
  <c r="P8" i="24"/>
  <c r="N8" i="24"/>
  <c r="S8" i="24"/>
  <c r="Q8" i="24"/>
  <c r="O8" i="24"/>
  <c r="Q11" i="24"/>
  <c r="R11" i="24"/>
  <c r="P11" i="24"/>
  <c r="N11" i="24"/>
  <c r="S11" i="24"/>
  <c r="O11" i="24"/>
  <c r="S10" i="24"/>
  <c r="Q10" i="24"/>
  <c r="O10" i="24"/>
  <c r="S9" i="24"/>
  <c r="Q9" i="24"/>
  <c r="O9" i="24"/>
  <c r="M9" i="24"/>
  <c r="L4" i="24"/>
  <c r="K4" i="24"/>
  <c r="J4" i="24"/>
  <c r="L9" i="24" l="1"/>
  <c r="K9" i="24"/>
  <c r="L8" i="24"/>
  <c r="K8" i="24"/>
  <c r="L7" i="24"/>
  <c r="K7" i="24"/>
  <c r="L34" i="24"/>
  <c r="K34" i="24"/>
  <c r="L38" i="24"/>
  <c r="K38" i="24"/>
  <c r="L42" i="24"/>
  <c r="K42" i="24"/>
  <c r="L46" i="24"/>
  <c r="K46" i="24"/>
  <c r="L54" i="24"/>
  <c r="K54" i="24"/>
  <c r="L19" i="24"/>
  <c r="K19" i="24"/>
  <c r="L23" i="24"/>
  <c r="K23" i="24"/>
  <c r="L27" i="24"/>
  <c r="K27" i="24"/>
  <c r="L31" i="24"/>
  <c r="K31" i="24"/>
  <c r="L37" i="24"/>
  <c r="K37" i="24"/>
  <c r="L41" i="24"/>
  <c r="K41" i="24"/>
  <c r="L45" i="24"/>
  <c r="K45" i="24"/>
  <c r="L53" i="24"/>
  <c r="K53" i="24"/>
  <c r="L26" i="24"/>
  <c r="K26" i="24"/>
  <c r="L20" i="24"/>
  <c r="K20" i="24"/>
  <c r="L28" i="24"/>
  <c r="K28" i="24"/>
  <c r="L13" i="24"/>
  <c r="K13" i="24"/>
  <c r="L17" i="24"/>
  <c r="K17" i="24"/>
  <c r="L12" i="24"/>
  <c r="K12" i="24"/>
  <c r="L16" i="24"/>
  <c r="K16" i="24"/>
  <c r="L10" i="24"/>
  <c r="K10" i="24"/>
  <c r="L11" i="24"/>
  <c r="K11" i="24"/>
  <c r="L36" i="24"/>
  <c r="K36" i="24"/>
  <c r="L40" i="24"/>
  <c r="K40" i="24"/>
  <c r="L44" i="24"/>
  <c r="K44" i="24"/>
  <c r="L52" i="24"/>
  <c r="K52" i="24"/>
  <c r="L21" i="24"/>
  <c r="K21" i="24"/>
  <c r="L25" i="24"/>
  <c r="K25" i="24"/>
  <c r="L29" i="24"/>
  <c r="K29" i="24"/>
  <c r="L33" i="24"/>
  <c r="K33" i="24"/>
  <c r="L35" i="24"/>
  <c r="K35" i="24"/>
  <c r="L39" i="24"/>
  <c r="K39" i="24"/>
  <c r="L43" i="24"/>
  <c r="K43" i="24"/>
  <c r="L47" i="24"/>
  <c r="K47" i="24"/>
  <c r="L22" i="24"/>
  <c r="K22" i="24"/>
  <c r="L30" i="24"/>
  <c r="K30" i="24"/>
  <c r="L24" i="24"/>
  <c r="K24" i="24"/>
  <c r="L32" i="24"/>
  <c r="K32" i="24"/>
  <c r="L15" i="24"/>
  <c r="K15" i="24"/>
  <c r="L6" i="24"/>
  <c r="K6" i="24"/>
  <c r="L14" i="24"/>
  <c r="K14" i="24"/>
  <c r="L18" i="24"/>
  <c r="K18" i="24"/>
  <c r="Q5" i="24"/>
  <c r="N5" i="24"/>
  <c r="P5" i="24"/>
  <c r="R5" i="24"/>
  <c r="O5" i="24"/>
  <c r="S5" i="24"/>
  <c r="L5" i="24" l="1"/>
  <c r="K5" i="24"/>
  <c r="O4" i="27"/>
  <c r="N4" i="27"/>
  <c r="M4" i="27"/>
  <c r="B11" i="29" l="1"/>
  <c r="B7" i="29"/>
  <c r="Z1000" i="20" l="1"/>
  <c r="Z999" i="20"/>
  <c r="Z998" i="20"/>
  <c r="Z997" i="20"/>
  <c r="Z996" i="20"/>
  <c r="Z995" i="20"/>
  <c r="Z994" i="20"/>
  <c r="Z993" i="20"/>
  <c r="Z992" i="20"/>
  <c r="Z991" i="20"/>
  <c r="Z990" i="20"/>
  <c r="Z989" i="20"/>
  <c r="Z988" i="20"/>
  <c r="Z987" i="20"/>
  <c r="Z986" i="20"/>
  <c r="Z985" i="20"/>
  <c r="Z984" i="20"/>
  <c r="Z983" i="20"/>
  <c r="Z982" i="20"/>
  <c r="Z981" i="20"/>
  <c r="Z980" i="20"/>
  <c r="Z979" i="20"/>
  <c r="Z978" i="20"/>
  <c r="Z977" i="20"/>
  <c r="Z976" i="20"/>
  <c r="Z975" i="20"/>
  <c r="Z974" i="20"/>
  <c r="Z973" i="20"/>
  <c r="Z972" i="20"/>
  <c r="Z971" i="20"/>
  <c r="Z970" i="20"/>
  <c r="Z969" i="20"/>
  <c r="Z968" i="20"/>
  <c r="Z967" i="20"/>
  <c r="Z966" i="20"/>
  <c r="Z965" i="20"/>
  <c r="Z964" i="20"/>
  <c r="Z963" i="20"/>
  <c r="Z962" i="20"/>
  <c r="Z961" i="20"/>
  <c r="Z959" i="20"/>
  <c r="V958" i="20"/>
  <c r="Z957" i="20"/>
  <c r="Z956" i="20"/>
  <c r="Z955" i="20"/>
  <c r="V954" i="20"/>
  <c r="Z953" i="20"/>
  <c r="Z952" i="20"/>
  <c r="Z951" i="20"/>
  <c r="V950" i="20"/>
  <c r="Z949" i="20"/>
  <c r="Z948" i="20"/>
  <c r="Z947" i="20"/>
  <c r="V946" i="20"/>
  <c r="Z945" i="20"/>
  <c r="Z944" i="20"/>
  <c r="Z943" i="20"/>
  <c r="V942" i="20"/>
  <c r="Z941" i="20"/>
  <c r="Z940" i="20"/>
  <c r="Z939" i="20"/>
  <c r="V938" i="20"/>
  <c r="Z937" i="20"/>
  <c r="Z936" i="20"/>
  <c r="Z935" i="20"/>
  <c r="V934" i="20"/>
  <c r="Z933" i="20"/>
  <c r="Z932" i="20"/>
  <c r="Z931" i="20"/>
  <c r="V930" i="20"/>
  <c r="Z929" i="20"/>
  <c r="Z928" i="20"/>
  <c r="Z927" i="20"/>
  <c r="V926" i="20"/>
  <c r="Z925" i="20"/>
  <c r="Z924" i="20"/>
  <c r="Z923" i="20"/>
  <c r="Z922" i="20"/>
  <c r="Z921" i="20"/>
  <c r="Z920" i="20"/>
  <c r="Z919" i="20"/>
  <c r="Z918" i="20"/>
  <c r="Z917" i="20"/>
  <c r="Z916" i="20"/>
  <c r="Z915" i="20"/>
  <c r="Z914" i="20"/>
  <c r="Z913" i="20"/>
  <c r="Z912" i="20"/>
  <c r="Z911" i="20"/>
  <c r="Z910" i="20"/>
  <c r="Z909" i="20"/>
  <c r="Z908" i="20"/>
  <c r="Z907" i="20"/>
  <c r="Z906" i="20"/>
  <c r="Z905" i="20"/>
  <c r="Z904" i="20"/>
  <c r="Z903" i="20"/>
  <c r="Z902" i="20"/>
  <c r="Z901" i="20"/>
  <c r="Z900" i="20"/>
  <c r="Z899" i="20"/>
  <c r="Z898" i="20"/>
  <c r="Z897" i="20"/>
  <c r="Z896" i="20"/>
  <c r="Z895" i="20"/>
  <c r="Z894" i="20"/>
  <c r="Z893" i="20"/>
  <c r="Z892" i="20"/>
  <c r="Z891" i="20"/>
  <c r="Z890" i="20"/>
  <c r="Z889" i="20"/>
  <c r="Z888" i="20"/>
  <c r="Z887" i="20"/>
  <c r="Z886" i="20"/>
  <c r="Z885" i="20"/>
  <c r="Z884" i="20"/>
  <c r="Z883" i="20"/>
  <c r="Z882" i="20"/>
  <c r="Z881" i="20"/>
  <c r="V880" i="20"/>
  <c r="Z879" i="20"/>
  <c r="Z878" i="20"/>
  <c r="Z877" i="20"/>
  <c r="Z875" i="20"/>
  <c r="Z874" i="20"/>
  <c r="Z873" i="20"/>
  <c r="Z871" i="20"/>
  <c r="Z870" i="20"/>
  <c r="Z869" i="20"/>
  <c r="Z867" i="20"/>
  <c r="Z866" i="20"/>
  <c r="Z865" i="20"/>
  <c r="Z863" i="20"/>
  <c r="Z862" i="20"/>
  <c r="Z861" i="20"/>
  <c r="Z859" i="20"/>
  <c r="Z858" i="20"/>
  <c r="Z857" i="20"/>
  <c r="Z855" i="20"/>
  <c r="Z854" i="20"/>
  <c r="Z853" i="20"/>
  <c r="Z851" i="20"/>
  <c r="Z850" i="20"/>
  <c r="Z849" i="20"/>
  <c r="Z847" i="20"/>
  <c r="Z846" i="20"/>
  <c r="Z845" i="20"/>
  <c r="Z843" i="20"/>
  <c r="Z842" i="20"/>
  <c r="Z841" i="20"/>
  <c r="Z839" i="20"/>
  <c r="Z838" i="20"/>
  <c r="Z837" i="20"/>
  <c r="Z835" i="20"/>
  <c r="Z834" i="20"/>
  <c r="Z833" i="20"/>
  <c r="Z831" i="20"/>
  <c r="Z830" i="20"/>
  <c r="Z829" i="20"/>
  <c r="Z827" i="20"/>
  <c r="Z826" i="20"/>
  <c r="Z825" i="20"/>
  <c r="Z823" i="20"/>
  <c r="Z822" i="20"/>
  <c r="Z821" i="20"/>
  <c r="Z819" i="20"/>
  <c r="Z818" i="20"/>
  <c r="Z817" i="20"/>
  <c r="Z815" i="20"/>
  <c r="Z814" i="20"/>
  <c r="Z813" i="20"/>
  <c r="Z811" i="20"/>
  <c r="Z810" i="20"/>
  <c r="Z809" i="20"/>
  <c r="Z807" i="20"/>
  <c r="Z806" i="20"/>
  <c r="Z805" i="20"/>
  <c r="Z803" i="20"/>
  <c r="Z802" i="20"/>
  <c r="Z801" i="20"/>
  <c r="Z799" i="20"/>
  <c r="Z798" i="20"/>
  <c r="Z797" i="20"/>
  <c r="V796" i="20"/>
  <c r="Z795" i="20"/>
  <c r="Z794" i="20"/>
  <c r="V792" i="20"/>
  <c r="Z791" i="20"/>
  <c r="Z790" i="20"/>
  <c r="Z789" i="20"/>
  <c r="V788" i="20"/>
  <c r="Z787" i="20"/>
  <c r="Z786" i="20"/>
  <c r="Z785" i="20"/>
  <c r="Z783" i="20"/>
  <c r="Z782" i="20"/>
  <c r="Z781" i="20"/>
  <c r="Z779" i="20"/>
  <c r="Z778" i="20"/>
  <c r="Z777" i="20"/>
  <c r="Z775" i="20"/>
  <c r="Z774" i="20"/>
  <c r="Z773" i="20"/>
  <c r="Z771" i="20"/>
  <c r="Z770" i="20"/>
  <c r="Z769" i="20"/>
  <c r="Z767" i="20"/>
  <c r="Z766" i="20"/>
  <c r="Z765" i="20"/>
  <c r="Z763" i="20"/>
  <c r="Z762" i="20"/>
  <c r="Z761" i="20"/>
  <c r="Z759" i="20"/>
  <c r="Z758" i="20"/>
  <c r="Z757" i="20"/>
  <c r="Z755" i="20"/>
  <c r="Z754" i="20"/>
  <c r="Y753" i="20"/>
  <c r="Z751" i="20"/>
  <c r="Z750" i="20"/>
  <c r="Y749" i="20"/>
  <c r="Z747" i="20"/>
  <c r="Z746" i="20"/>
  <c r="Y745" i="20"/>
  <c r="Z743" i="20"/>
  <c r="Z742" i="20"/>
  <c r="Y741" i="20"/>
  <c r="Z739" i="20"/>
  <c r="Z738" i="20"/>
  <c r="Y737" i="20"/>
  <c r="Z735" i="20"/>
  <c r="Z734" i="20"/>
  <c r="Y733" i="20"/>
  <c r="Z731" i="20"/>
  <c r="Z730" i="20"/>
  <c r="Z729" i="20"/>
  <c r="V728" i="20"/>
  <c r="Z727" i="20"/>
  <c r="Z726" i="20"/>
  <c r="Z725" i="20"/>
  <c r="Z723" i="20"/>
  <c r="Z722" i="20"/>
  <c r="Z721" i="20"/>
  <c r="Z719" i="20"/>
  <c r="Z718" i="20"/>
  <c r="Z717" i="20"/>
  <c r="Z715" i="20"/>
  <c r="V714" i="20"/>
  <c r="Z713" i="20"/>
  <c r="Z711" i="20"/>
  <c r="Z710" i="20"/>
  <c r="Z709" i="20"/>
  <c r="Z707" i="20"/>
  <c r="Z706" i="20"/>
  <c r="Z705" i="20"/>
  <c r="Z703" i="20"/>
  <c r="Z702" i="20"/>
  <c r="Z701" i="20"/>
  <c r="Z699" i="20"/>
  <c r="Z698" i="20"/>
  <c r="Z697" i="20"/>
  <c r="Z695" i="20"/>
  <c r="Z694" i="20"/>
  <c r="Z693" i="20"/>
  <c r="Z691" i="20"/>
  <c r="Z690" i="20"/>
  <c r="Z689" i="20"/>
  <c r="Z687" i="20"/>
  <c r="Z686" i="20"/>
  <c r="Z685" i="20"/>
  <c r="Z683" i="20"/>
  <c r="Z682" i="20"/>
  <c r="Z681" i="20"/>
  <c r="Z679" i="20"/>
  <c r="Z678" i="20"/>
  <c r="Z677" i="20"/>
  <c r="Z675" i="20"/>
  <c r="Z674" i="20"/>
  <c r="Z673" i="20"/>
  <c r="Z671" i="20"/>
  <c r="Z670" i="20"/>
  <c r="Z669" i="20"/>
  <c r="Z667" i="20"/>
  <c r="Z666" i="20"/>
  <c r="Z665" i="20"/>
  <c r="V664" i="20"/>
  <c r="Z663" i="20"/>
  <c r="Z662" i="20"/>
  <c r="Z661" i="20"/>
  <c r="Z659" i="20"/>
  <c r="Z658" i="20"/>
  <c r="Z657" i="20"/>
  <c r="Z655" i="20"/>
  <c r="Z654" i="20"/>
  <c r="Z653" i="20"/>
  <c r="Z651" i="20"/>
  <c r="Z650" i="20"/>
  <c r="Z649" i="20"/>
  <c r="Z647" i="20"/>
  <c r="Z646" i="20"/>
  <c r="Z645" i="20"/>
  <c r="Z643" i="20"/>
  <c r="Z642" i="20"/>
  <c r="Z641" i="20"/>
  <c r="Z639" i="20"/>
  <c r="Z638" i="20"/>
  <c r="Z637" i="20"/>
  <c r="Z635" i="20"/>
  <c r="Z634" i="20"/>
  <c r="Z633" i="20"/>
  <c r="Z631" i="20"/>
  <c r="Z630" i="20"/>
  <c r="Z629" i="20"/>
  <c r="Z627" i="20"/>
  <c r="Z626" i="20"/>
  <c r="Z625" i="20"/>
  <c r="Z623" i="20"/>
  <c r="Z622" i="20"/>
  <c r="Z621" i="20"/>
  <c r="Z619" i="20"/>
  <c r="V618" i="20"/>
  <c r="Z617" i="20"/>
  <c r="Z615" i="20"/>
  <c r="V614" i="20"/>
  <c r="Z613" i="20"/>
  <c r="Z611" i="20"/>
  <c r="V610" i="20"/>
  <c r="Z609" i="20"/>
  <c r="Z607" i="20"/>
  <c r="V606" i="20"/>
  <c r="Z605" i="20"/>
  <c r="Z603" i="20"/>
  <c r="V602" i="20"/>
  <c r="Z601" i="20"/>
  <c r="Z599" i="20"/>
  <c r="V598" i="20"/>
  <c r="Z597" i="20"/>
  <c r="Z595" i="20"/>
  <c r="V594" i="20"/>
  <c r="Z593" i="20"/>
  <c r="Z591" i="20"/>
  <c r="V590" i="20"/>
  <c r="Z589" i="20"/>
  <c r="Z587" i="20"/>
  <c r="Z586" i="20"/>
  <c r="Z585" i="20"/>
  <c r="Z583" i="20"/>
  <c r="Z582" i="20"/>
  <c r="Z581" i="20"/>
  <c r="Z579" i="20"/>
  <c r="Z578" i="20"/>
  <c r="Z577" i="20"/>
  <c r="Z575" i="20"/>
  <c r="Z574" i="20"/>
  <c r="Z573" i="20"/>
  <c r="V572" i="20"/>
  <c r="Z571" i="20"/>
  <c r="Z570" i="20"/>
  <c r="Z569" i="20"/>
  <c r="V568" i="20"/>
  <c r="Z567" i="20"/>
  <c r="Z566" i="20"/>
  <c r="Z565" i="20"/>
  <c r="V564" i="20"/>
  <c r="Z563" i="20"/>
  <c r="Z562" i="20"/>
  <c r="Z561" i="20"/>
  <c r="V560" i="20"/>
  <c r="Z559" i="20"/>
  <c r="Z558" i="20"/>
  <c r="Z557" i="20"/>
  <c r="V556" i="20"/>
  <c r="Z555" i="20"/>
  <c r="Z554" i="20"/>
  <c r="Z553" i="20"/>
  <c r="V552" i="20"/>
  <c r="Z551" i="20"/>
  <c r="Z550" i="20"/>
  <c r="Z549" i="20"/>
  <c r="V548" i="20"/>
  <c r="Z547" i="20"/>
  <c r="Z546" i="20"/>
  <c r="Y545" i="20"/>
  <c r="Z544" i="20"/>
  <c r="Z543" i="20"/>
  <c r="Z542" i="20"/>
  <c r="Z541" i="20"/>
  <c r="Z540" i="20"/>
  <c r="Z539" i="20"/>
  <c r="Z538" i="20"/>
  <c r="Z537" i="20"/>
  <c r="Z536" i="20"/>
  <c r="Z535" i="20"/>
  <c r="Z534" i="20"/>
  <c r="Z533" i="20"/>
  <c r="Z532" i="20"/>
  <c r="Z531" i="20"/>
  <c r="Z530" i="20"/>
  <c r="Z529" i="20"/>
  <c r="Z528" i="20"/>
  <c r="Z527" i="20"/>
  <c r="Z526" i="20"/>
  <c r="Z525" i="20"/>
  <c r="Z524" i="20"/>
  <c r="Z523" i="20"/>
  <c r="Z522" i="20"/>
  <c r="Z521" i="20"/>
  <c r="Z520" i="20"/>
  <c r="Z519" i="20"/>
  <c r="Z518" i="20"/>
  <c r="Z517" i="20"/>
  <c r="Z516" i="20"/>
  <c r="Z515" i="20"/>
  <c r="Z514" i="20"/>
  <c r="Z513" i="20"/>
  <c r="Z512" i="20"/>
  <c r="Z511" i="20"/>
  <c r="Z510" i="20"/>
  <c r="Z509" i="20"/>
  <c r="Z508" i="20"/>
  <c r="Z507" i="20"/>
  <c r="Z506" i="20"/>
  <c r="Z505" i="20"/>
  <c r="Z504" i="20"/>
  <c r="Z503" i="20"/>
  <c r="Z502" i="20"/>
  <c r="Z501" i="20"/>
  <c r="Z500" i="20"/>
  <c r="Z499" i="20"/>
  <c r="Z498" i="20"/>
  <c r="Z497" i="20"/>
  <c r="Z496" i="20"/>
  <c r="Z495" i="20"/>
  <c r="Z494" i="20"/>
  <c r="Z493" i="20"/>
  <c r="Z492" i="20"/>
  <c r="Z491" i="20"/>
  <c r="Z490" i="20"/>
  <c r="Z489" i="20"/>
  <c r="Z488" i="20"/>
  <c r="Z487" i="20"/>
  <c r="Z486" i="20"/>
  <c r="Z485" i="20"/>
  <c r="Z484" i="20"/>
  <c r="Z483" i="20"/>
  <c r="Z482" i="20"/>
  <c r="Z481" i="20"/>
  <c r="Z480" i="20"/>
  <c r="Z479" i="20"/>
  <c r="Z478" i="20"/>
  <c r="Z477" i="20"/>
  <c r="Z476" i="20"/>
  <c r="Z475" i="20"/>
  <c r="Z474" i="20"/>
  <c r="Z473" i="20"/>
  <c r="Z472" i="20"/>
  <c r="Z471" i="20"/>
  <c r="Z470" i="20"/>
  <c r="Z469" i="20"/>
  <c r="Z468" i="20"/>
  <c r="Z467" i="20"/>
  <c r="Z466" i="20"/>
  <c r="Z465" i="20"/>
  <c r="Z464" i="20"/>
  <c r="Z463" i="20"/>
  <c r="Z462" i="20"/>
  <c r="Z461" i="20"/>
  <c r="Z460" i="20"/>
  <c r="Z459" i="20"/>
  <c r="Z458" i="20"/>
  <c r="Z457" i="20"/>
  <c r="Z456" i="20"/>
  <c r="Z455" i="20"/>
  <c r="Z454" i="20"/>
  <c r="Z453" i="20"/>
  <c r="Z452" i="20"/>
  <c r="Z451" i="20"/>
  <c r="Z450" i="20"/>
  <c r="Z449" i="20"/>
  <c r="Z448" i="20"/>
  <c r="Z447" i="20"/>
  <c r="Z446" i="20"/>
  <c r="Z445" i="20"/>
  <c r="Z444" i="20"/>
  <c r="Z443" i="20"/>
  <c r="Z442" i="20"/>
  <c r="Z441" i="20"/>
  <c r="Z440" i="20"/>
  <c r="Z439" i="20"/>
  <c r="Z438" i="20"/>
  <c r="Z437" i="20"/>
  <c r="Z436" i="20"/>
  <c r="Z435" i="20"/>
  <c r="Z434" i="20"/>
  <c r="Z433" i="20"/>
  <c r="Z432" i="20"/>
  <c r="Z431" i="20"/>
  <c r="Z430" i="20"/>
  <c r="Z429" i="20"/>
  <c r="Z428" i="20"/>
  <c r="Z427" i="20"/>
  <c r="Z426" i="20"/>
  <c r="Z425" i="20"/>
  <c r="Z424" i="20"/>
  <c r="Z423" i="20"/>
  <c r="Z422" i="20"/>
  <c r="Z421" i="20"/>
  <c r="Z420" i="20"/>
  <c r="Z419" i="20"/>
  <c r="Z418" i="20"/>
  <c r="Z417" i="20"/>
  <c r="Z416" i="20"/>
  <c r="Z415" i="20"/>
  <c r="Z414" i="20"/>
  <c r="Z413" i="20"/>
  <c r="Z412" i="20"/>
  <c r="Z411" i="20"/>
  <c r="Z410" i="20"/>
  <c r="Z409" i="20"/>
  <c r="Z408" i="20"/>
  <c r="Z407" i="20"/>
  <c r="Z406" i="20"/>
  <c r="Z405" i="20"/>
  <c r="Z404" i="20"/>
  <c r="Z403" i="20"/>
  <c r="Z402" i="20"/>
  <c r="Z401" i="20"/>
  <c r="Z400" i="20"/>
  <c r="Z399" i="20"/>
  <c r="Z398" i="20"/>
  <c r="Z397" i="20"/>
  <c r="Z396" i="20"/>
  <c r="Z395" i="20"/>
  <c r="Z394" i="20"/>
  <c r="Z393" i="20"/>
  <c r="Z392" i="20"/>
  <c r="Z391" i="20"/>
  <c r="Z390" i="20"/>
  <c r="Z389" i="20"/>
  <c r="Z388" i="20"/>
  <c r="Z387" i="20"/>
  <c r="Z386" i="20"/>
  <c r="Z385" i="20"/>
  <c r="Z384" i="20"/>
  <c r="Z383" i="20"/>
  <c r="Z382" i="20"/>
  <c r="Z381" i="20"/>
  <c r="Z380" i="20"/>
  <c r="Z379" i="20"/>
  <c r="Z378" i="20"/>
  <c r="Z377" i="20"/>
  <c r="Z376" i="20"/>
  <c r="Z375" i="20"/>
  <c r="Z374" i="20"/>
  <c r="Z373" i="20"/>
  <c r="Z372" i="20"/>
  <c r="Z371" i="20"/>
  <c r="Z370" i="20"/>
  <c r="Z369" i="20"/>
  <c r="Z368" i="20"/>
  <c r="Z367" i="20"/>
  <c r="Z366" i="20"/>
  <c r="Z365" i="20"/>
  <c r="Z364" i="20"/>
  <c r="Z363" i="20"/>
  <c r="Z362" i="20"/>
  <c r="Z361" i="20"/>
  <c r="Z360" i="20"/>
  <c r="Z359" i="20"/>
  <c r="Z358" i="20"/>
  <c r="Z357" i="20"/>
  <c r="Z356" i="20"/>
  <c r="Z355" i="20"/>
  <c r="Z354" i="20"/>
  <c r="Z353" i="20"/>
  <c r="Z352" i="20"/>
  <c r="Z351" i="20"/>
  <c r="Z350" i="20"/>
  <c r="Z349" i="20"/>
  <c r="Z348" i="20"/>
  <c r="Z347" i="20"/>
  <c r="Z346" i="20"/>
  <c r="Z345" i="20"/>
  <c r="Z344" i="20"/>
  <c r="Z343" i="20"/>
  <c r="Z342" i="20"/>
  <c r="Z341" i="20"/>
  <c r="Z340" i="20"/>
  <c r="Z339" i="20"/>
  <c r="Z338" i="20"/>
  <c r="Z337" i="20"/>
  <c r="Z336" i="20"/>
  <c r="Z335" i="20"/>
  <c r="Z334" i="20"/>
  <c r="Z333" i="20"/>
  <c r="Z332" i="20"/>
  <c r="Z331" i="20"/>
  <c r="Z330" i="20"/>
  <c r="Z329" i="20"/>
  <c r="Z328" i="20"/>
  <c r="Z327" i="20"/>
  <c r="Z326" i="20"/>
  <c r="Z325" i="20"/>
  <c r="Z324" i="20"/>
  <c r="Z323" i="20"/>
  <c r="Z322" i="20"/>
  <c r="Z321" i="20"/>
  <c r="Z320" i="20"/>
  <c r="Z319" i="20"/>
  <c r="Z318" i="20"/>
  <c r="Z317" i="20"/>
  <c r="Z316" i="20"/>
  <c r="Z315" i="20"/>
  <c r="Z314" i="20"/>
  <c r="Z313" i="20"/>
  <c r="Z312" i="20"/>
  <c r="Z311" i="20"/>
  <c r="Z310" i="20"/>
  <c r="Z309" i="20"/>
  <c r="Z308" i="20"/>
  <c r="Z307" i="20"/>
  <c r="Z306" i="20"/>
  <c r="Z305" i="20"/>
  <c r="Z304" i="20"/>
  <c r="Z303" i="20"/>
  <c r="Z302" i="20"/>
  <c r="Z301" i="20"/>
  <c r="Z300" i="20"/>
  <c r="Z299" i="20"/>
  <c r="Z298" i="20"/>
  <c r="Z297" i="20"/>
  <c r="Z296" i="20"/>
  <c r="Z295" i="20"/>
  <c r="Z294" i="20"/>
  <c r="Z293" i="20"/>
  <c r="Z292" i="20"/>
  <c r="Z291" i="20"/>
  <c r="Z290" i="20"/>
  <c r="Z289" i="20"/>
  <c r="Z288" i="20"/>
  <c r="Z287" i="20"/>
  <c r="Z286" i="20"/>
  <c r="Z285" i="20"/>
  <c r="Z284" i="20"/>
  <c r="Z283" i="20"/>
  <c r="Z282" i="20"/>
  <c r="Z281" i="20"/>
  <c r="Z280" i="20"/>
  <c r="Z279" i="20"/>
  <c r="Z278" i="20"/>
  <c r="Z277" i="20"/>
  <c r="Z276" i="20"/>
  <c r="Z275" i="20"/>
  <c r="Z274" i="20"/>
  <c r="Z273" i="20"/>
  <c r="Z272" i="20"/>
  <c r="Z271" i="20"/>
  <c r="Z270" i="20"/>
  <c r="Z269" i="20"/>
  <c r="Z268" i="20"/>
  <c r="Z267" i="20"/>
  <c r="Z266" i="20"/>
  <c r="Z265" i="20"/>
  <c r="Z264" i="20"/>
  <c r="Z263" i="20"/>
  <c r="Z262" i="20"/>
  <c r="Z261" i="20"/>
  <c r="Z260" i="20"/>
  <c r="Z259" i="20"/>
  <c r="Z258" i="20"/>
  <c r="Z257" i="20"/>
  <c r="Z256" i="20"/>
  <c r="Z255" i="20"/>
  <c r="Z254" i="20"/>
  <c r="Z253" i="20"/>
  <c r="Z252" i="20"/>
  <c r="Z251" i="20"/>
  <c r="Z250" i="20"/>
  <c r="Z249" i="20"/>
  <c r="Z248" i="20"/>
  <c r="Z247" i="20"/>
  <c r="Z246" i="20"/>
  <c r="Z245" i="20"/>
  <c r="Z244" i="20"/>
  <c r="Z243" i="20"/>
  <c r="Z242" i="20"/>
  <c r="Z241" i="20"/>
  <c r="Z240" i="20"/>
  <c r="Z239" i="20"/>
  <c r="Z238" i="20"/>
  <c r="Z237" i="20"/>
  <c r="Z236" i="20"/>
  <c r="Z235" i="20"/>
  <c r="Z234" i="20"/>
  <c r="Z233" i="20"/>
  <c r="Z232" i="20"/>
  <c r="Z231" i="20"/>
  <c r="Z230" i="20"/>
  <c r="Z229" i="20"/>
  <c r="Z228" i="20"/>
  <c r="Z227" i="20"/>
  <c r="Z226" i="20"/>
  <c r="Z225" i="20"/>
  <c r="Z224" i="20"/>
  <c r="Z223" i="20"/>
  <c r="Z222" i="20"/>
  <c r="Z221" i="20"/>
  <c r="Z220" i="20"/>
  <c r="Z219" i="20"/>
  <c r="Z218" i="20"/>
  <c r="Z217" i="20"/>
  <c r="Z216" i="20"/>
  <c r="Z215" i="20"/>
  <c r="Z214" i="20"/>
  <c r="Z213" i="20"/>
  <c r="Z212" i="20"/>
  <c r="Z211" i="20"/>
  <c r="Z210" i="20"/>
  <c r="Z209" i="20"/>
  <c r="Z208" i="20"/>
  <c r="Z207" i="20"/>
  <c r="Z206" i="20"/>
  <c r="Z205" i="20"/>
  <c r="Z204" i="20"/>
  <c r="Z203" i="20"/>
  <c r="Z202" i="20"/>
  <c r="Z201" i="20"/>
  <c r="Z200" i="20"/>
  <c r="Z199" i="20"/>
  <c r="Z198" i="20"/>
  <c r="Z197" i="20"/>
  <c r="Z196" i="20"/>
  <c r="Z195" i="20"/>
  <c r="Z194" i="20"/>
  <c r="Z193" i="20"/>
  <c r="Z192" i="20"/>
  <c r="Z191" i="20"/>
  <c r="Z190" i="20"/>
  <c r="Z189" i="20"/>
  <c r="Z188" i="20"/>
  <c r="Z187" i="20"/>
  <c r="Z186" i="20"/>
  <c r="Z185" i="20"/>
  <c r="Z184" i="20"/>
  <c r="Z183" i="20"/>
  <c r="Z182" i="20"/>
  <c r="Z181" i="20"/>
  <c r="Z180" i="20"/>
  <c r="Z179" i="20"/>
  <c r="Z178" i="20"/>
  <c r="Z177" i="20"/>
  <c r="Z176" i="20"/>
  <c r="Z175" i="20"/>
  <c r="Z174" i="20"/>
  <c r="Z173" i="20"/>
  <c r="Z172" i="20"/>
  <c r="Z171" i="20"/>
  <c r="Z170" i="20"/>
  <c r="Z169" i="20"/>
  <c r="Z168" i="20"/>
  <c r="Z167" i="20"/>
  <c r="Z166" i="20"/>
  <c r="Z165" i="20"/>
  <c r="Z164" i="20"/>
  <c r="Z163" i="20"/>
  <c r="Z162" i="20"/>
  <c r="Z161" i="20"/>
  <c r="Z160" i="20"/>
  <c r="Z159" i="20"/>
  <c r="Z158" i="20"/>
  <c r="Z157" i="20"/>
  <c r="Z156" i="20"/>
  <c r="Z155" i="20"/>
  <c r="Z154" i="20"/>
  <c r="Z153" i="20"/>
  <c r="Z152" i="20"/>
  <c r="Z151" i="20"/>
  <c r="Z150" i="20"/>
  <c r="Z149" i="20"/>
  <c r="Z148" i="20"/>
  <c r="Z147" i="20"/>
  <c r="Z146" i="20"/>
  <c r="Z145" i="20"/>
  <c r="Z144" i="20"/>
  <c r="Z143" i="20"/>
  <c r="Z142" i="20"/>
  <c r="Z141" i="20"/>
  <c r="Z140" i="20"/>
  <c r="Z139" i="20"/>
  <c r="Z138" i="20"/>
  <c r="Z137" i="20"/>
  <c r="Z136" i="20"/>
  <c r="Z135" i="20"/>
  <c r="Z134" i="20"/>
  <c r="Z133" i="20"/>
  <c r="Z132" i="20"/>
  <c r="Z131" i="20"/>
  <c r="Z130" i="20"/>
  <c r="Z129" i="20"/>
  <c r="Z128" i="20"/>
  <c r="Z127" i="20"/>
  <c r="Z126" i="20"/>
  <c r="Z125" i="20"/>
  <c r="Z124" i="20"/>
  <c r="Z123" i="20"/>
  <c r="Z122" i="20"/>
  <c r="Z121" i="20"/>
  <c r="Z120" i="20"/>
  <c r="Z119" i="20"/>
  <c r="Z118" i="20"/>
  <c r="Z117" i="20"/>
  <c r="Z116" i="20"/>
  <c r="Z115" i="20"/>
  <c r="Z114" i="20"/>
  <c r="Z113" i="20"/>
  <c r="Z112" i="20"/>
  <c r="Z111" i="20"/>
  <c r="Z110" i="20"/>
  <c r="Z109" i="20"/>
  <c r="Z108" i="20"/>
  <c r="Z107" i="20"/>
  <c r="Z106" i="20"/>
  <c r="Z105" i="20"/>
  <c r="Z104" i="20"/>
  <c r="Z103" i="20"/>
  <c r="Z102" i="20"/>
  <c r="Z101" i="20"/>
  <c r="Z100" i="20"/>
  <c r="Z99" i="20"/>
  <c r="Z98" i="20"/>
  <c r="Z97" i="20"/>
  <c r="Z96" i="20"/>
  <c r="Z95" i="20"/>
  <c r="Z94" i="20"/>
  <c r="Z93" i="20"/>
  <c r="Z92" i="20"/>
  <c r="Z91" i="20"/>
  <c r="Z90" i="20"/>
  <c r="Z89" i="20"/>
  <c r="Z88" i="20"/>
  <c r="Z87" i="20"/>
  <c r="Z86" i="20"/>
  <c r="Z85" i="20"/>
  <c r="Z83" i="20"/>
  <c r="Z82" i="20"/>
  <c r="Z81" i="20"/>
  <c r="Y80" i="20"/>
  <c r="Z79" i="20"/>
  <c r="Z78" i="20"/>
  <c r="Z77" i="20"/>
  <c r="Y76" i="20"/>
  <c r="Z75" i="20"/>
  <c r="Z74" i="20"/>
  <c r="Z73" i="20"/>
  <c r="Y72" i="20"/>
  <c r="Z71" i="20"/>
  <c r="Z70" i="20"/>
  <c r="Z69" i="20"/>
  <c r="Y68" i="20"/>
  <c r="Z67" i="20"/>
  <c r="Z66" i="20"/>
  <c r="Z65" i="20"/>
  <c r="Y64" i="20"/>
  <c r="Z63" i="20"/>
  <c r="Z62" i="20"/>
  <c r="Z61" i="20"/>
  <c r="Y60" i="20"/>
  <c r="Z59" i="20"/>
  <c r="Z58" i="20"/>
  <c r="Z57" i="20"/>
  <c r="Y56" i="20"/>
  <c r="Z55" i="20"/>
  <c r="Z54" i="20"/>
  <c r="Z53" i="20"/>
  <c r="Y52" i="20"/>
  <c r="Z51" i="20"/>
  <c r="Z50" i="20"/>
  <c r="Z49" i="20"/>
  <c r="Y48" i="20"/>
  <c r="Z47" i="20"/>
  <c r="Z46" i="20"/>
  <c r="Z45" i="20"/>
  <c r="Y44" i="20"/>
  <c r="Z43" i="20"/>
  <c r="Z42" i="20"/>
  <c r="Z41" i="20"/>
  <c r="Y40" i="20"/>
  <c r="Z39" i="20"/>
  <c r="Z38" i="20"/>
  <c r="Z37" i="20"/>
  <c r="Y36" i="20"/>
  <c r="Y34" i="20"/>
  <c r="AD34" i="20"/>
  <c r="Z33" i="20"/>
  <c r="AD33" i="20"/>
  <c r="Y32" i="20"/>
  <c r="AD32" i="20"/>
  <c r="Z31" i="20"/>
  <c r="AD31" i="20"/>
  <c r="Y30" i="20"/>
  <c r="AD30" i="20"/>
  <c r="Z29" i="20"/>
  <c r="AD29" i="20"/>
  <c r="Y28" i="20"/>
  <c r="AD28" i="20"/>
  <c r="Z27" i="20"/>
  <c r="AD27" i="20"/>
  <c r="Y26" i="20"/>
  <c r="AD26" i="20"/>
  <c r="Z25" i="20"/>
  <c r="AD25" i="20"/>
  <c r="Y24" i="20"/>
  <c r="AD24" i="20"/>
  <c r="Z23" i="20"/>
  <c r="AD23" i="20"/>
  <c r="Y22" i="20"/>
  <c r="AD22" i="20"/>
  <c r="Z21" i="20"/>
  <c r="AD21" i="20"/>
  <c r="Y20" i="20"/>
  <c r="AD20" i="20"/>
  <c r="Z19" i="20"/>
  <c r="AD19" i="20"/>
  <c r="Y18" i="20"/>
  <c r="AD18" i="20"/>
  <c r="Z17" i="20"/>
  <c r="AD17" i="20"/>
  <c r="Y16" i="20"/>
  <c r="AD16" i="20"/>
  <c r="Z15" i="20"/>
  <c r="AC4" i="20"/>
  <c r="AB4" i="20"/>
  <c r="AA4" i="20"/>
  <c r="E9" i="29" l="1"/>
  <c r="D9" i="29" s="1"/>
  <c r="E12" i="29"/>
  <c r="D12" i="29" s="1"/>
  <c r="E8" i="29"/>
  <c r="D8" i="29" s="1"/>
  <c r="AI34" i="20"/>
  <c r="AJ29" i="20"/>
  <c r="AI30" i="20"/>
  <c r="AJ31" i="20"/>
  <c r="AI32" i="20"/>
  <c r="AJ33" i="20"/>
  <c r="T6" i="20"/>
  <c r="V6" i="20"/>
  <c r="X6" i="20"/>
  <c r="Z6" i="20"/>
  <c r="U6" i="20"/>
  <c r="AE6" i="20" s="1"/>
  <c r="W6" i="20"/>
  <c r="Y6" i="20"/>
  <c r="U9" i="20"/>
  <c r="AE9" i="20" s="1"/>
  <c r="W9" i="20"/>
  <c r="AG9" i="20" s="1"/>
  <c r="Y9" i="20"/>
  <c r="T9" i="20"/>
  <c r="V9" i="20"/>
  <c r="X9" i="20"/>
  <c r="AH9" i="20" s="1"/>
  <c r="Z9" i="20"/>
  <c r="U11" i="20"/>
  <c r="AE11" i="20" s="1"/>
  <c r="W11" i="20"/>
  <c r="Y11" i="20"/>
  <c r="AI11" i="20" s="1"/>
  <c r="T11" i="20"/>
  <c r="V11" i="20"/>
  <c r="AF11" i="20" s="1"/>
  <c r="X11" i="20"/>
  <c r="Z11" i="20"/>
  <c r="AJ11" i="20" s="1"/>
  <c r="T12" i="20"/>
  <c r="AD12" i="20" s="1"/>
  <c r="V12" i="20"/>
  <c r="X12" i="20"/>
  <c r="Z12" i="20"/>
  <c r="U12" i="20"/>
  <c r="W12" i="20"/>
  <c r="Y12" i="20"/>
  <c r="AI36" i="20"/>
  <c r="AD36" i="20"/>
  <c r="AD38" i="20"/>
  <c r="AJ38" i="20"/>
  <c r="AI40" i="20"/>
  <c r="AD40" i="20"/>
  <c r="AD42" i="20"/>
  <c r="AJ42" i="20"/>
  <c r="AI44" i="20"/>
  <c r="AD44" i="20"/>
  <c r="AD46" i="20"/>
  <c r="AJ46" i="20"/>
  <c r="AI48" i="20"/>
  <c r="AD48" i="20"/>
  <c r="AD50" i="20"/>
  <c r="AJ50" i="20"/>
  <c r="AI52" i="20"/>
  <c r="AD52" i="20"/>
  <c r="AD54" i="20"/>
  <c r="AJ54" i="20"/>
  <c r="AI56" i="20"/>
  <c r="AD56" i="20"/>
  <c r="AD58" i="20"/>
  <c r="AJ58" i="20"/>
  <c r="AI60" i="20"/>
  <c r="AD60" i="20"/>
  <c r="AD62" i="20"/>
  <c r="AJ62" i="20"/>
  <c r="AI64" i="20"/>
  <c r="AD64" i="20"/>
  <c r="AD66" i="20"/>
  <c r="AJ66" i="20"/>
  <c r="AI68" i="20"/>
  <c r="AD68" i="20"/>
  <c r="AD70" i="20"/>
  <c r="AJ70" i="20"/>
  <c r="AI72" i="20"/>
  <c r="AD72" i="20"/>
  <c r="AD74" i="20"/>
  <c r="AJ74" i="20"/>
  <c r="AI76" i="20"/>
  <c r="AD76" i="20"/>
  <c r="AD78" i="20"/>
  <c r="AJ78" i="20"/>
  <c r="AI80" i="20"/>
  <c r="AD80" i="20"/>
  <c r="AD82" i="20"/>
  <c r="AJ82" i="20"/>
  <c r="AD84" i="20"/>
  <c r="AD86" i="20"/>
  <c r="AJ86" i="20"/>
  <c r="AJ88" i="20"/>
  <c r="AD88" i="20"/>
  <c r="AD90" i="20"/>
  <c r="AJ90" i="20"/>
  <c r="AD92" i="20"/>
  <c r="AJ92" i="20"/>
  <c r="AJ94" i="20"/>
  <c r="AD94" i="20"/>
  <c r="AD96" i="20"/>
  <c r="AJ96" i="20"/>
  <c r="AJ98" i="20"/>
  <c r="AD98" i="20"/>
  <c r="AD100" i="20"/>
  <c r="AJ100" i="20"/>
  <c r="AJ102" i="20"/>
  <c r="AD102" i="20"/>
  <c r="AD104" i="20"/>
  <c r="AJ104" i="20"/>
  <c r="AJ106" i="20"/>
  <c r="AD106" i="20"/>
  <c r="AD108" i="20"/>
  <c r="AJ108" i="20"/>
  <c r="AJ110" i="20"/>
  <c r="AD110" i="20"/>
  <c r="AD112" i="20"/>
  <c r="AJ112" i="20"/>
  <c r="AJ114" i="20"/>
  <c r="AD114" i="20"/>
  <c r="AD116" i="20"/>
  <c r="AJ116" i="20"/>
  <c r="AJ118" i="20"/>
  <c r="AD118" i="20"/>
  <c r="AD120" i="20"/>
  <c r="AJ120" i="20"/>
  <c r="AJ122" i="20"/>
  <c r="AD122" i="20"/>
  <c r="AD124" i="20"/>
  <c r="AJ124" i="20"/>
  <c r="AJ126" i="20"/>
  <c r="AD126" i="20"/>
  <c r="AD128" i="20"/>
  <c r="AJ128" i="20"/>
  <c r="AJ130" i="20"/>
  <c r="AD130" i="20"/>
  <c r="AD132" i="20"/>
  <c r="AJ132" i="20"/>
  <c r="AJ134" i="20"/>
  <c r="AD134" i="20"/>
  <c r="AD136" i="20"/>
  <c r="AJ136" i="20"/>
  <c r="AJ138" i="20"/>
  <c r="AD138" i="20"/>
  <c r="AD140" i="20"/>
  <c r="AJ140" i="20"/>
  <c r="AJ142" i="20"/>
  <c r="AD142" i="20"/>
  <c r="AD144" i="20"/>
  <c r="AJ144" i="20"/>
  <c r="AJ146" i="20"/>
  <c r="AD146" i="20"/>
  <c r="AD148" i="20"/>
  <c r="AJ148" i="20"/>
  <c r="AJ150" i="20"/>
  <c r="AD150" i="20"/>
  <c r="AD152" i="20"/>
  <c r="AJ152" i="20"/>
  <c r="AJ154" i="20"/>
  <c r="AD154" i="20"/>
  <c r="AD156" i="20"/>
  <c r="AJ156" i="20"/>
  <c r="AJ158" i="20"/>
  <c r="AD158" i="20"/>
  <c r="AD160" i="20"/>
  <c r="AJ160" i="20"/>
  <c r="AJ162" i="20"/>
  <c r="AD162" i="20"/>
  <c r="AD164" i="20"/>
  <c r="AJ164" i="20"/>
  <c r="AD166" i="20"/>
  <c r="AJ166" i="20"/>
  <c r="AD168" i="20"/>
  <c r="AJ168" i="20"/>
  <c r="AD170" i="20"/>
  <c r="AJ170" i="20"/>
  <c r="AD172" i="20"/>
  <c r="AJ172" i="20"/>
  <c r="AD174" i="20"/>
  <c r="AJ174" i="20"/>
  <c r="AD176" i="20"/>
  <c r="AJ176" i="20"/>
  <c r="AD178" i="20"/>
  <c r="AJ178" i="20"/>
  <c r="AD180" i="20"/>
  <c r="AJ180" i="20"/>
  <c r="AD182" i="20"/>
  <c r="AJ182" i="20"/>
  <c r="AD184" i="20"/>
  <c r="AJ184" i="20"/>
  <c r="AD186" i="20"/>
  <c r="AJ186" i="20"/>
  <c r="AD188" i="20"/>
  <c r="AJ188" i="20"/>
  <c r="AD190" i="20"/>
  <c r="AJ190" i="20"/>
  <c r="AD192" i="20"/>
  <c r="AJ192" i="20"/>
  <c r="AD194" i="20"/>
  <c r="AJ194" i="20"/>
  <c r="AD196" i="20"/>
  <c r="AJ196" i="20"/>
  <c r="AD198" i="20"/>
  <c r="AJ198" i="20"/>
  <c r="AD200" i="20"/>
  <c r="AJ200" i="20"/>
  <c r="AD202" i="20"/>
  <c r="AJ202" i="20"/>
  <c r="AD204" i="20"/>
  <c r="AJ204" i="20"/>
  <c r="AD206" i="20"/>
  <c r="AJ206" i="20"/>
  <c r="AD208" i="20"/>
  <c r="AJ208" i="20"/>
  <c r="AD210" i="20"/>
  <c r="AJ210" i="20"/>
  <c r="AD212" i="20"/>
  <c r="AJ212" i="20"/>
  <c r="AD214" i="20"/>
  <c r="AJ214" i="20"/>
  <c r="AD216" i="20"/>
  <c r="AJ216" i="20"/>
  <c r="AD218" i="20"/>
  <c r="AJ218" i="20"/>
  <c r="AD220" i="20"/>
  <c r="AJ220" i="20"/>
  <c r="AD222" i="20"/>
  <c r="AJ222" i="20"/>
  <c r="AD224" i="20"/>
  <c r="AJ224" i="20"/>
  <c r="AD226" i="20"/>
  <c r="AJ226" i="20"/>
  <c r="AD228" i="20"/>
  <c r="AJ228" i="20"/>
  <c r="AD230" i="20"/>
  <c r="AJ230" i="20"/>
  <c r="AD232" i="20"/>
  <c r="AJ232" i="20"/>
  <c r="AD234" i="20"/>
  <c r="AJ234" i="20"/>
  <c r="AD236" i="20"/>
  <c r="AJ236" i="20"/>
  <c r="AD238" i="20"/>
  <c r="AJ238" i="20"/>
  <c r="AD240" i="20"/>
  <c r="AJ240" i="20"/>
  <c r="AD242" i="20"/>
  <c r="AJ242" i="20"/>
  <c r="AD244" i="20"/>
  <c r="AJ244" i="20"/>
  <c r="AD246" i="20"/>
  <c r="AJ246" i="20"/>
  <c r="AD248" i="20"/>
  <c r="AJ248" i="20"/>
  <c r="AD250" i="20"/>
  <c r="AJ250" i="20"/>
  <c r="AD252" i="20"/>
  <c r="AJ252" i="20"/>
  <c r="AD254" i="20"/>
  <c r="AJ254" i="20"/>
  <c r="AD256" i="20"/>
  <c r="AJ256" i="20"/>
  <c r="AD258" i="20"/>
  <c r="AJ258" i="20"/>
  <c r="AD260" i="20"/>
  <c r="AJ260" i="20"/>
  <c r="AD262" i="20"/>
  <c r="AJ262" i="20"/>
  <c r="AD264" i="20"/>
  <c r="AJ264" i="20"/>
  <c r="AD266" i="20"/>
  <c r="AJ266" i="20"/>
  <c r="AD268" i="20"/>
  <c r="AJ268" i="20"/>
  <c r="AD270" i="20"/>
  <c r="AJ270" i="20"/>
  <c r="AD272" i="20"/>
  <c r="AJ272" i="20"/>
  <c r="AD274" i="20"/>
  <c r="AJ274" i="20"/>
  <c r="AD276" i="20"/>
  <c r="AJ276" i="20"/>
  <c r="AD278" i="20"/>
  <c r="AJ278" i="20"/>
  <c r="AD280" i="20"/>
  <c r="AJ280" i="20"/>
  <c r="AD282" i="20"/>
  <c r="AJ282" i="20"/>
  <c r="AD284" i="20"/>
  <c r="AJ284" i="20"/>
  <c r="AD286" i="20"/>
  <c r="AJ286" i="20"/>
  <c r="AD288" i="20"/>
  <c r="AJ288" i="20"/>
  <c r="AD290" i="20"/>
  <c r="AJ290" i="20"/>
  <c r="AD292" i="20"/>
  <c r="AJ292" i="20"/>
  <c r="AD294" i="20"/>
  <c r="AJ294" i="20"/>
  <c r="AD296" i="20"/>
  <c r="AJ296" i="20"/>
  <c r="AD298" i="20"/>
  <c r="AJ298" i="20"/>
  <c r="AD300" i="20"/>
  <c r="AJ300" i="20"/>
  <c r="AD302" i="20"/>
  <c r="AJ302" i="20"/>
  <c r="AD304" i="20"/>
  <c r="AJ304" i="20"/>
  <c r="AD306" i="20"/>
  <c r="AJ306" i="20"/>
  <c r="AD308" i="20"/>
  <c r="AJ308" i="20"/>
  <c r="AD310" i="20"/>
  <c r="AJ310" i="20"/>
  <c r="AD312" i="20"/>
  <c r="AJ312" i="20"/>
  <c r="AD314" i="20"/>
  <c r="AJ314" i="20"/>
  <c r="AD316" i="20"/>
  <c r="AJ316" i="20"/>
  <c r="AD318" i="20"/>
  <c r="AJ318" i="20"/>
  <c r="AD320" i="20"/>
  <c r="AJ320" i="20"/>
  <c r="AD322" i="20"/>
  <c r="AJ322" i="20"/>
  <c r="AD324" i="20"/>
  <c r="AJ324" i="20"/>
  <c r="AD326" i="20"/>
  <c r="AJ326" i="20"/>
  <c r="AD328" i="20"/>
  <c r="AJ328" i="20"/>
  <c r="AD330" i="20"/>
  <c r="AJ330" i="20"/>
  <c r="AD332" i="20"/>
  <c r="AJ332" i="20"/>
  <c r="AD334" i="20"/>
  <c r="AJ334" i="20"/>
  <c r="AD336" i="20"/>
  <c r="AJ336" i="20"/>
  <c r="AD338" i="20"/>
  <c r="AJ338" i="20"/>
  <c r="AD340" i="20"/>
  <c r="AJ340" i="20"/>
  <c r="AD342" i="20"/>
  <c r="AJ342" i="20"/>
  <c r="AD344" i="20"/>
  <c r="AJ344" i="20"/>
  <c r="AD346" i="20"/>
  <c r="AJ346" i="20"/>
  <c r="AD348" i="20"/>
  <c r="AJ348" i="20"/>
  <c r="AD350" i="20"/>
  <c r="AJ350" i="20"/>
  <c r="AD352" i="20"/>
  <c r="AJ352" i="20"/>
  <c r="AD354" i="20"/>
  <c r="AJ354" i="20"/>
  <c r="AD356" i="20"/>
  <c r="AJ356" i="20"/>
  <c r="AD358" i="20"/>
  <c r="AJ358" i="20"/>
  <c r="AD360" i="20"/>
  <c r="AJ360" i="20"/>
  <c r="AD362" i="20"/>
  <c r="AJ362" i="20"/>
  <c r="AD364" i="20"/>
  <c r="AJ364" i="20"/>
  <c r="AD366" i="20"/>
  <c r="AJ366" i="20"/>
  <c r="AD368" i="20"/>
  <c r="AJ368" i="20"/>
  <c r="AD370" i="20"/>
  <c r="AJ370" i="20"/>
  <c r="AD372" i="20"/>
  <c r="AJ372" i="20"/>
  <c r="AD374" i="20"/>
  <c r="AJ374" i="20"/>
  <c r="AD376" i="20"/>
  <c r="AJ376" i="20"/>
  <c r="AD378" i="20"/>
  <c r="AJ378" i="20"/>
  <c r="AD380" i="20"/>
  <c r="AJ380" i="20"/>
  <c r="AD382" i="20"/>
  <c r="AJ382" i="20"/>
  <c r="AD384" i="20"/>
  <c r="AJ384" i="20"/>
  <c r="AD386" i="20"/>
  <c r="AJ386" i="20"/>
  <c r="AD388" i="20"/>
  <c r="AJ388" i="20"/>
  <c r="AD390" i="20"/>
  <c r="AJ390" i="20"/>
  <c r="AD392" i="20"/>
  <c r="AJ392" i="20"/>
  <c r="AD394" i="20"/>
  <c r="AJ394" i="20"/>
  <c r="AD396" i="20"/>
  <c r="AJ396" i="20"/>
  <c r="AD398" i="20"/>
  <c r="AJ398" i="20"/>
  <c r="AD400" i="20"/>
  <c r="AJ400" i="20"/>
  <c r="AD402" i="20"/>
  <c r="AJ402" i="20"/>
  <c r="AD404" i="20"/>
  <c r="AJ404" i="20"/>
  <c r="AD406" i="20"/>
  <c r="AJ406" i="20"/>
  <c r="AD408" i="20"/>
  <c r="AJ408" i="20"/>
  <c r="AD410" i="20"/>
  <c r="AJ410" i="20"/>
  <c r="AD412" i="20"/>
  <c r="AJ412" i="20"/>
  <c r="AD414" i="20"/>
  <c r="AJ414" i="20"/>
  <c r="AD416" i="20"/>
  <c r="AJ416" i="20"/>
  <c r="AD418" i="20"/>
  <c r="AJ418" i="20"/>
  <c r="AD420" i="20"/>
  <c r="AJ420" i="20"/>
  <c r="AD422" i="20"/>
  <c r="AJ422" i="20"/>
  <c r="AD424" i="20"/>
  <c r="AJ424" i="20"/>
  <c r="AD426" i="20"/>
  <c r="AJ426" i="20"/>
  <c r="AD428" i="20"/>
  <c r="AJ428" i="20"/>
  <c r="AD430" i="20"/>
  <c r="AJ430" i="20"/>
  <c r="AD432" i="20"/>
  <c r="AJ432" i="20"/>
  <c r="AD434" i="20"/>
  <c r="AJ434" i="20"/>
  <c r="AD436" i="20"/>
  <c r="AJ436" i="20"/>
  <c r="AD438" i="20"/>
  <c r="AJ438" i="20"/>
  <c r="AD440" i="20"/>
  <c r="AJ440" i="20"/>
  <c r="AD442" i="20"/>
  <c r="AJ442" i="20"/>
  <c r="AD444" i="20"/>
  <c r="AJ444" i="20"/>
  <c r="AD446" i="20"/>
  <c r="AJ446" i="20"/>
  <c r="AD448" i="20"/>
  <c r="AJ448" i="20"/>
  <c r="AD450" i="20"/>
  <c r="AJ450" i="20"/>
  <c r="AD452" i="20"/>
  <c r="AJ452" i="20"/>
  <c r="AD454" i="20"/>
  <c r="AJ454" i="20"/>
  <c r="AD456" i="20"/>
  <c r="AJ456" i="20"/>
  <c r="AD458" i="20"/>
  <c r="AJ458" i="20"/>
  <c r="AD460" i="20"/>
  <c r="AJ460" i="20"/>
  <c r="AD462" i="20"/>
  <c r="AJ462" i="20"/>
  <c r="AD464" i="20"/>
  <c r="AJ464" i="20"/>
  <c r="AD466" i="20"/>
  <c r="AJ466" i="20"/>
  <c r="AD468" i="20"/>
  <c r="AJ468" i="20"/>
  <c r="AD470" i="20"/>
  <c r="AJ470" i="20"/>
  <c r="AD472" i="20"/>
  <c r="AJ472" i="20"/>
  <c r="AD474" i="20"/>
  <c r="AJ474" i="20"/>
  <c r="AD476" i="20"/>
  <c r="AJ476" i="20"/>
  <c r="AD478" i="20"/>
  <c r="AJ478" i="20"/>
  <c r="AD480" i="20"/>
  <c r="AJ480" i="20"/>
  <c r="AD482" i="20"/>
  <c r="AJ482" i="20"/>
  <c r="AD484" i="20"/>
  <c r="AJ484" i="20"/>
  <c r="AD486" i="20"/>
  <c r="AJ486" i="20"/>
  <c r="AD488" i="20"/>
  <c r="AJ488" i="20"/>
  <c r="AD490" i="20"/>
  <c r="AJ490" i="20"/>
  <c r="AD492" i="20"/>
  <c r="AJ492" i="20"/>
  <c r="AD494" i="20"/>
  <c r="AJ494" i="20"/>
  <c r="AD496" i="20"/>
  <c r="AJ496" i="20"/>
  <c r="AD498" i="20"/>
  <c r="AJ498" i="20"/>
  <c r="AD500" i="20"/>
  <c r="AJ500" i="20"/>
  <c r="AD502" i="20"/>
  <c r="AJ502" i="20"/>
  <c r="AD504" i="20"/>
  <c r="AJ504" i="20"/>
  <c r="AD506" i="20"/>
  <c r="AJ506" i="20"/>
  <c r="AD508" i="20"/>
  <c r="AJ508" i="20"/>
  <c r="AD510" i="20"/>
  <c r="AJ510" i="20"/>
  <c r="AD512" i="20"/>
  <c r="AJ512" i="20"/>
  <c r="AD514" i="20"/>
  <c r="AJ514" i="20"/>
  <c r="AD516" i="20"/>
  <c r="AJ516" i="20"/>
  <c r="AD518" i="20"/>
  <c r="AJ518" i="20"/>
  <c r="AD520" i="20"/>
  <c r="AJ520" i="20"/>
  <c r="AD522" i="20"/>
  <c r="AJ522" i="20"/>
  <c r="AD524" i="20"/>
  <c r="AJ524" i="20"/>
  <c r="AD526" i="20"/>
  <c r="AJ526" i="20"/>
  <c r="AD528" i="20"/>
  <c r="AJ528" i="20"/>
  <c r="AD530" i="20"/>
  <c r="AJ530" i="20"/>
  <c r="AD532" i="20"/>
  <c r="AJ532" i="20"/>
  <c r="AD534" i="20"/>
  <c r="AJ534" i="20"/>
  <c r="AD536" i="20"/>
  <c r="AJ536" i="20"/>
  <c r="AD538" i="20"/>
  <c r="AJ538" i="20"/>
  <c r="AD540" i="20"/>
  <c r="AJ540" i="20"/>
  <c r="AD542" i="20"/>
  <c r="AJ542" i="20"/>
  <c r="AD544" i="20"/>
  <c r="AJ544" i="20"/>
  <c r="AD546" i="20"/>
  <c r="AJ546" i="20"/>
  <c r="AD548" i="20"/>
  <c r="AF548" i="20"/>
  <c r="AD550" i="20"/>
  <c r="AJ550" i="20"/>
  <c r="AD552" i="20"/>
  <c r="AF552" i="20"/>
  <c r="AD554" i="20"/>
  <c r="AJ554" i="20"/>
  <c r="AD556" i="20"/>
  <c r="AF556" i="20"/>
  <c r="AD558" i="20"/>
  <c r="AJ558" i="20"/>
  <c r="AD560" i="20"/>
  <c r="AF560" i="20"/>
  <c r="AD562" i="20"/>
  <c r="AJ562" i="20"/>
  <c r="AD564" i="20"/>
  <c r="AF564" i="20"/>
  <c r="AD566" i="20"/>
  <c r="AJ566" i="20"/>
  <c r="AD568" i="20"/>
  <c r="AF568" i="20"/>
  <c r="AD570" i="20"/>
  <c r="AJ570" i="20"/>
  <c r="AD572" i="20"/>
  <c r="AF572" i="20"/>
  <c r="AD574" i="20"/>
  <c r="AJ574" i="20"/>
  <c r="AD576" i="20"/>
  <c r="AD578" i="20"/>
  <c r="AJ578" i="20"/>
  <c r="AD580" i="20"/>
  <c r="AD582" i="20"/>
  <c r="AJ582" i="20"/>
  <c r="AD584" i="20"/>
  <c r="AD586" i="20"/>
  <c r="AJ586" i="20"/>
  <c r="AD588" i="20"/>
  <c r="AD590" i="20"/>
  <c r="AF590" i="20"/>
  <c r="AD592" i="20"/>
  <c r="AD594" i="20"/>
  <c r="AF594" i="20"/>
  <c r="AD596" i="20"/>
  <c r="AD598" i="20"/>
  <c r="AF598" i="20"/>
  <c r="AD600" i="20"/>
  <c r="AD602" i="20"/>
  <c r="AF602" i="20"/>
  <c r="AD604" i="20"/>
  <c r="AD606" i="20"/>
  <c r="AF606" i="20"/>
  <c r="AD608" i="20"/>
  <c r="AD610" i="20"/>
  <c r="AF610" i="20"/>
  <c r="AD612" i="20"/>
  <c r="AD614" i="20"/>
  <c r="AF614" i="20"/>
  <c r="AD616" i="20"/>
  <c r="AD618" i="20"/>
  <c r="AF618" i="20"/>
  <c r="AD620" i="20"/>
  <c r="AD622" i="20"/>
  <c r="AJ622" i="20"/>
  <c r="AD624" i="20"/>
  <c r="AD626" i="20"/>
  <c r="AJ626" i="20"/>
  <c r="AD628" i="20"/>
  <c r="AD630" i="20"/>
  <c r="AJ630" i="20"/>
  <c r="AD632" i="20"/>
  <c r="AD634" i="20"/>
  <c r="AJ634" i="20"/>
  <c r="AD636" i="20"/>
  <c r="AD638" i="20"/>
  <c r="AJ638" i="20"/>
  <c r="AD640" i="20"/>
  <c r="AD642" i="20"/>
  <c r="AJ642" i="20"/>
  <c r="AD644" i="20"/>
  <c r="AD646" i="20"/>
  <c r="AJ646" i="20"/>
  <c r="AD648" i="20"/>
  <c r="AD650" i="20"/>
  <c r="AJ650" i="20"/>
  <c r="AD652" i="20"/>
  <c r="AD654" i="20"/>
  <c r="AJ654" i="20"/>
  <c r="AD656" i="20"/>
  <c r="AD658" i="20"/>
  <c r="AJ658" i="20"/>
  <c r="AD660" i="20"/>
  <c r="AD662" i="20"/>
  <c r="AJ662" i="20"/>
  <c r="AD664" i="20"/>
  <c r="AF664" i="20"/>
  <c r="AD666" i="20"/>
  <c r="AJ666" i="20"/>
  <c r="AD668" i="20"/>
  <c r="AD670" i="20"/>
  <c r="AJ670" i="20"/>
  <c r="AD672" i="20"/>
  <c r="AD674" i="20"/>
  <c r="AJ674" i="20"/>
  <c r="AD676" i="20"/>
  <c r="AD678" i="20"/>
  <c r="AJ678" i="20"/>
  <c r="AD680" i="20"/>
  <c r="AD682" i="20"/>
  <c r="AJ682" i="20"/>
  <c r="AD684" i="20"/>
  <c r="AD686" i="20"/>
  <c r="AJ686" i="20"/>
  <c r="AD688" i="20"/>
  <c r="AD690" i="20"/>
  <c r="AJ690" i="20"/>
  <c r="AD692" i="20"/>
  <c r="AD694" i="20"/>
  <c r="AJ694" i="20"/>
  <c r="AD696" i="20"/>
  <c r="AD698" i="20"/>
  <c r="AJ698" i="20"/>
  <c r="AD700" i="20"/>
  <c r="AD702" i="20"/>
  <c r="AJ702" i="20"/>
  <c r="AD704" i="20"/>
  <c r="AD706" i="20"/>
  <c r="AJ706" i="20"/>
  <c r="AD708" i="20"/>
  <c r="AD710" i="20"/>
  <c r="AJ710" i="20"/>
  <c r="AD712" i="20"/>
  <c r="AD714" i="20"/>
  <c r="AF714" i="20"/>
  <c r="AD716" i="20"/>
  <c r="AD718" i="20"/>
  <c r="AJ718" i="20"/>
  <c r="AD720" i="20"/>
  <c r="AD722" i="20"/>
  <c r="AJ722" i="20"/>
  <c r="AD724" i="20"/>
  <c r="AD726" i="20"/>
  <c r="AJ726" i="20"/>
  <c r="AD728" i="20"/>
  <c r="AF728" i="20"/>
  <c r="AD730" i="20"/>
  <c r="AJ730" i="20"/>
  <c r="AD732" i="20"/>
  <c r="AD734" i="20"/>
  <c r="AJ734" i="20"/>
  <c r="AD736" i="20"/>
  <c r="AD738" i="20"/>
  <c r="AJ738" i="20"/>
  <c r="AD740" i="20"/>
  <c r="AD742" i="20"/>
  <c r="AJ742" i="20"/>
  <c r="AD744" i="20"/>
  <c r="AD746" i="20"/>
  <c r="AJ746" i="20"/>
  <c r="AD748" i="20"/>
  <c r="AD750" i="20"/>
  <c r="AJ750" i="20"/>
  <c r="AD752" i="20"/>
  <c r="AD754" i="20"/>
  <c r="AJ754" i="20"/>
  <c r="AD756" i="20"/>
  <c r="AD758" i="20"/>
  <c r="AJ758" i="20"/>
  <c r="AD760" i="20"/>
  <c r="AD762" i="20"/>
  <c r="AJ762" i="20"/>
  <c r="AD764" i="20"/>
  <c r="AD766" i="20"/>
  <c r="AJ766" i="20"/>
  <c r="AD768" i="20"/>
  <c r="AD770" i="20"/>
  <c r="AJ770" i="20"/>
  <c r="AD772" i="20"/>
  <c r="AD774" i="20"/>
  <c r="AJ774" i="20"/>
  <c r="AD776" i="20"/>
  <c r="AD778" i="20"/>
  <c r="AJ778" i="20"/>
  <c r="AD780" i="20"/>
  <c r="AD782" i="20"/>
  <c r="AJ782" i="20"/>
  <c r="AD784" i="20"/>
  <c r="AD786" i="20"/>
  <c r="AJ786" i="20"/>
  <c r="AD788" i="20"/>
  <c r="AF788" i="20"/>
  <c r="AD790" i="20"/>
  <c r="AJ790" i="20"/>
  <c r="AD792" i="20"/>
  <c r="AF792" i="20"/>
  <c r="AD794" i="20"/>
  <c r="AJ794" i="20"/>
  <c r="AD796" i="20"/>
  <c r="AF796" i="20"/>
  <c r="AD798" i="20"/>
  <c r="AJ798" i="20"/>
  <c r="AD800" i="20"/>
  <c r="AD802" i="20"/>
  <c r="AJ802" i="20"/>
  <c r="AD804" i="20"/>
  <c r="AD806" i="20"/>
  <c r="AJ806" i="20"/>
  <c r="AD808" i="20"/>
  <c r="AD810" i="20"/>
  <c r="AJ810" i="20"/>
  <c r="AD812" i="20"/>
  <c r="AD814" i="20"/>
  <c r="AJ814" i="20"/>
  <c r="AD816" i="20"/>
  <c r="AD818" i="20"/>
  <c r="AJ818" i="20"/>
  <c r="AD820" i="20"/>
  <c r="AD822" i="20"/>
  <c r="AJ822" i="20"/>
  <c r="AD824" i="20"/>
  <c r="AD826" i="20"/>
  <c r="AJ826" i="20"/>
  <c r="AD828" i="20"/>
  <c r="AD830" i="20"/>
  <c r="AJ830" i="20"/>
  <c r="AD832" i="20"/>
  <c r="AD834" i="20"/>
  <c r="AJ834" i="20"/>
  <c r="AD836" i="20"/>
  <c r="AD838" i="20"/>
  <c r="AJ838" i="20"/>
  <c r="AD840" i="20"/>
  <c r="AD842" i="20"/>
  <c r="AJ842" i="20"/>
  <c r="AD844" i="20"/>
  <c r="AD846" i="20"/>
  <c r="AJ846" i="20"/>
  <c r="AD848" i="20"/>
  <c r="AD850" i="20"/>
  <c r="AJ850" i="20"/>
  <c r="AD852" i="20"/>
  <c r="AD854" i="20"/>
  <c r="AJ854" i="20"/>
  <c r="AD856" i="20"/>
  <c r="AD858" i="20"/>
  <c r="AJ858" i="20"/>
  <c r="AD860" i="20"/>
  <c r="AD862" i="20"/>
  <c r="AJ862" i="20"/>
  <c r="AD864" i="20"/>
  <c r="AD866" i="20"/>
  <c r="AJ866" i="20"/>
  <c r="AD868" i="20"/>
  <c r="AD870" i="20"/>
  <c r="AJ870" i="20"/>
  <c r="AD872" i="20"/>
  <c r="AD874" i="20"/>
  <c r="AJ874" i="20"/>
  <c r="AD876" i="20"/>
  <c r="AD878" i="20"/>
  <c r="AJ878" i="20"/>
  <c r="AD880" i="20"/>
  <c r="AF880" i="20"/>
  <c r="AD882" i="20"/>
  <c r="AJ882" i="20"/>
  <c r="AD884" i="20"/>
  <c r="AJ884" i="20"/>
  <c r="AD886" i="20"/>
  <c r="AJ886" i="20"/>
  <c r="AD888" i="20"/>
  <c r="AJ888" i="20"/>
  <c r="AD890" i="20"/>
  <c r="AJ890" i="20"/>
  <c r="AD892" i="20"/>
  <c r="AJ892" i="20"/>
  <c r="AD894" i="20"/>
  <c r="AJ894" i="20"/>
  <c r="AD896" i="20"/>
  <c r="AJ896" i="20"/>
  <c r="AD898" i="20"/>
  <c r="AJ898" i="20"/>
  <c r="AD900" i="20"/>
  <c r="AJ900" i="20"/>
  <c r="AD902" i="20"/>
  <c r="AJ902" i="20"/>
  <c r="AD904" i="20"/>
  <c r="AJ904" i="20"/>
  <c r="AD906" i="20"/>
  <c r="AJ906" i="20"/>
  <c r="AD908" i="20"/>
  <c r="AJ908" i="20"/>
  <c r="AD910" i="20"/>
  <c r="AJ910" i="20"/>
  <c r="AD912" i="20"/>
  <c r="AJ912" i="20"/>
  <c r="AD914" i="20"/>
  <c r="AJ914" i="20"/>
  <c r="AD916" i="20"/>
  <c r="AJ916" i="20"/>
  <c r="AD918" i="20"/>
  <c r="AJ918" i="20"/>
  <c r="AD920" i="20"/>
  <c r="AJ920" i="20"/>
  <c r="AD922" i="20"/>
  <c r="AJ922" i="20"/>
  <c r="AD924" i="20"/>
  <c r="AJ924" i="20"/>
  <c r="AD926" i="20"/>
  <c r="AF926" i="20"/>
  <c r="AD928" i="20"/>
  <c r="AJ928" i="20"/>
  <c r="AD930" i="20"/>
  <c r="AF930" i="20"/>
  <c r="AD932" i="20"/>
  <c r="AJ932" i="20"/>
  <c r="AD934" i="20"/>
  <c r="AF934" i="20"/>
  <c r="AD936" i="20"/>
  <c r="AJ936" i="20"/>
  <c r="AD938" i="20"/>
  <c r="AF938" i="20"/>
  <c r="AD940" i="20"/>
  <c r="AJ940" i="20"/>
  <c r="AD942" i="20"/>
  <c r="AF942" i="20"/>
  <c r="AD944" i="20"/>
  <c r="AJ944" i="20"/>
  <c r="AD946" i="20"/>
  <c r="AF946" i="20"/>
  <c r="AD948" i="20"/>
  <c r="AJ948" i="20"/>
  <c r="AD950" i="20"/>
  <c r="AF950" i="20"/>
  <c r="AD952" i="20"/>
  <c r="AJ952" i="20"/>
  <c r="AD954" i="20"/>
  <c r="AF954" i="20"/>
  <c r="AD956" i="20"/>
  <c r="AJ956" i="20"/>
  <c r="AD958" i="20"/>
  <c r="AF958" i="20"/>
  <c r="AD960" i="20"/>
  <c r="AD962" i="20"/>
  <c r="AJ962" i="20"/>
  <c r="AD964" i="20"/>
  <c r="AJ964" i="20"/>
  <c r="AD966" i="20"/>
  <c r="AJ966" i="20"/>
  <c r="AD968" i="20"/>
  <c r="AJ968" i="20"/>
  <c r="AD970" i="20"/>
  <c r="AJ970" i="20"/>
  <c r="AD972" i="20"/>
  <c r="AJ972" i="20"/>
  <c r="AD974" i="20"/>
  <c r="AJ974" i="20"/>
  <c r="AD976" i="20"/>
  <c r="AJ976" i="20"/>
  <c r="AD978" i="20"/>
  <c r="AJ978" i="20"/>
  <c r="AD980" i="20"/>
  <c r="AJ980" i="20"/>
  <c r="AD982" i="20"/>
  <c r="AJ982" i="20"/>
  <c r="AD984" i="20"/>
  <c r="AJ984" i="20"/>
  <c r="AD986" i="20"/>
  <c r="AJ986" i="20"/>
  <c r="AD988" i="20"/>
  <c r="AJ988" i="20"/>
  <c r="AD990" i="20"/>
  <c r="AJ990" i="20"/>
  <c r="AD992" i="20"/>
  <c r="AJ992" i="20"/>
  <c r="AD994" i="20"/>
  <c r="AJ994" i="20"/>
  <c r="AD996" i="20"/>
  <c r="AJ996" i="20"/>
  <c r="AD998" i="20"/>
  <c r="AJ998" i="20"/>
  <c r="AD1000" i="20"/>
  <c r="AJ1000" i="20"/>
  <c r="U7" i="20"/>
  <c r="AE7" i="20" s="1"/>
  <c r="W7" i="20"/>
  <c r="Y7" i="20"/>
  <c r="T7" i="20"/>
  <c r="V7" i="20"/>
  <c r="AF7" i="20" s="1"/>
  <c r="X7" i="20"/>
  <c r="Z7" i="20"/>
  <c r="T8" i="20"/>
  <c r="V8" i="20"/>
  <c r="AF8" i="20" s="1"/>
  <c r="X8" i="20"/>
  <c r="Z8" i="20"/>
  <c r="U8" i="20"/>
  <c r="AE8" i="20" s="1"/>
  <c r="W8" i="20"/>
  <c r="AG8" i="20" s="1"/>
  <c r="Y8" i="20"/>
  <c r="T10" i="20"/>
  <c r="V10" i="20"/>
  <c r="AF10" i="20" s="1"/>
  <c r="X10" i="20"/>
  <c r="AH10" i="20" s="1"/>
  <c r="Z10" i="20"/>
  <c r="AJ10" i="20" s="1"/>
  <c r="U10" i="20"/>
  <c r="AE10" i="20" s="1"/>
  <c r="W10" i="20"/>
  <c r="AG10" i="20" s="1"/>
  <c r="Y10" i="20"/>
  <c r="AI10" i="20" s="1"/>
  <c r="AG11" i="20"/>
  <c r="U13" i="20"/>
  <c r="AE13" i="20" s="1"/>
  <c r="W13" i="20"/>
  <c r="AG13" i="20" s="1"/>
  <c r="Y13" i="20"/>
  <c r="AI13" i="20" s="1"/>
  <c r="T13" i="20"/>
  <c r="V13" i="20"/>
  <c r="AF13" i="20" s="1"/>
  <c r="X13" i="20"/>
  <c r="AH13" i="20" s="1"/>
  <c r="Z13" i="20"/>
  <c r="AJ13" i="20" s="1"/>
  <c r="T14" i="20"/>
  <c r="V14" i="20"/>
  <c r="AF14" i="20" s="1"/>
  <c r="X14" i="20"/>
  <c r="Z14" i="20"/>
  <c r="U14" i="20"/>
  <c r="AE14" i="20" s="1"/>
  <c r="W14" i="20"/>
  <c r="AG14" i="20" s="1"/>
  <c r="Y14" i="20"/>
  <c r="AD35" i="20"/>
  <c r="AD37" i="20"/>
  <c r="AJ37" i="20"/>
  <c r="AD39" i="20"/>
  <c r="AJ39" i="20"/>
  <c r="AD41" i="20"/>
  <c r="AJ41" i="20"/>
  <c r="AD43" i="20"/>
  <c r="AJ43" i="20"/>
  <c r="AD45" i="20"/>
  <c r="AJ45" i="20"/>
  <c r="AD47" i="20"/>
  <c r="AJ47" i="20"/>
  <c r="AD49" i="20"/>
  <c r="AJ49" i="20"/>
  <c r="AD51" i="20"/>
  <c r="AJ51" i="20"/>
  <c r="AD53" i="20"/>
  <c r="AJ53" i="20"/>
  <c r="AD55" i="20"/>
  <c r="AJ55" i="20"/>
  <c r="AD57" i="20"/>
  <c r="AJ57" i="20"/>
  <c r="AD59" i="20"/>
  <c r="AJ59" i="20"/>
  <c r="AD61" i="20"/>
  <c r="AJ61" i="20"/>
  <c r="AD63" i="20"/>
  <c r="AJ63" i="20"/>
  <c r="AD65" i="20"/>
  <c r="AJ65" i="20"/>
  <c r="AD67" i="20"/>
  <c r="AJ67" i="20"/>
  <c r="AD69" i="20"/>
  <c r="AJ69" i="20"/>
  <c r="AD71" i="20"/>
  <c r="AJ71" i="20"/>
  <c r="AD73" i="20"/>
  <c r="AJ73" i="20"/>
  <c r="AD75" i="20"/>
  <c r="AJ75" i="20"/>
  <c r="AD77" i="20"/>
  <c r="AJ77" i="20"/>
  <c r="AD79" i="20"/>
  <c r="AJ79" i="20"/>
  <c r="AD81" i="20"/>
  <c r="AJ81" i="20"/>
  <c r="AD83" i="20"/>
  <c r="AJ83" i="20"/>
  <c r="AD85" i="20"/>
  <c r="AJ85" i="20"/>
  <c r="AD87" i="20"/>
  <c r="AJ87" i="20"/>
  <c r="AD89" i="20"/>
  <c r="AJ89" i="20"/>
  <c r="AD91" i="20"/>
  <c r="AJ91" i="20"/>
  <c r="AD93" i="20"/>
  <c r="AJ93" i="20"/>
  <c r="AD95" i="20"/>
  <c r="AJ95" i="20"/>
  <c r="AD97" i="20"/>
  <c r="AJ97" i="20"/>
  <c r="AD99" i="20"/>
  <c r="AJ99" i="20"/>
  <c r="AD101" i="20"/>
  <c r="AJ101" i="20"/>
  <c r="AD103" i="20"/>
  <c r="AJ103" i="20"/>
  <c r="AD105" i="20"/>
  <c r="AJ105" i="20"/>
  <c r="AD107" i="20"/>
  <c r="AJ107" i="20"/>
  <c r="AD109" i="20"/>
  <c r="AJ109" i="20"/>
  <c r="AD111" i="20"/>
  <c r="AJ111" i="20"/>
  <c r="AD113" i="20"/>
  <c r="AJ113" i="20"/>
  <c r="AD115" i="20"/>
  <c r="AJ115" i="20"/>
  <c r="AD117" i="20"/>
  <c r="AJ117" i="20"/>
  <c r="AD119" i="20"/>
  <c r="AJ119" i="20"/>
  <c r="AD121" i="20"/>
  <c r="AJ121" i="20"/>
  <c r="AD123" i="20"/>
  <c r="AJ123" i="20"/>
  <c r="AD125" i="20"/>
  <c r="AJ125" i="20"/>
  <c r="AD127" i="20"/>
  <c r="AJ127" i="20"/>
  <c r="AD129" i="20"/>
  <c r="AJ129" i="20"/>
  <c r="AD131" i="20"/>
  <c r="AJ131" i="20"/>
  <c r="AD133" i="20"/>
  <c r="AJ133" i="20"/>
  <c r="AD135" i="20"/>
  <c r="AJ135" i="20"/>
  <c r="AD137" i="20"/>
  <c r="AJ137" i="20"/>
  <c r="AD139" i="20"/>
  <c r="AJ139" i="20"/>
  <c r="AD141" i="20"/>
  <c r="AJ141" i="20"/>
  <c r="AD143" i="20"/>
  <c r="AJ143" i="20"/>
  <c r="AD145" i="20"/>
  <c r="AJ145" i="20"/>
  <c r="AD147" i="20"/>
  <c r="AJ147" i="20"/>
  <c r="AD149" i="20"/>
  <c r="AJ149" i="20"/>
  <c r="AD151" i="20"/>
  <c r="AJ151" i="20"/>
  <c r="AD153" i="20"/>
  <c r="AJ153" i="20"/>
  <c r="AD155" i="20"/>
  <c r="AJ155" i="20"/>
  <c r="AD157" i="20"/>
  <c r="AJ157" i="20"/>
  <c r="AD159" i="20"/>
  <c r="AJ159" i="20"/>
  <c r="AD161" i="20"/>
  <c r="AJ161" i="20"/>
  <c r="AD163" i="20"/>
  <c r="AJ163" i="20"/>
  <c r="AJ165" i="20"/>
  <c r="AD165" i="20"/>
  <c r="AD167" i="20"/>
  <c r="AJ167" i="20"/>
  <c r="AJ169" i="20"/>
  <c r="AD169" i="20"/>
  <c r="AD171" i="20"/>
  <c r="AJ171" i="20"/>
  <c r="AJ173" i="20"/>
  <c r="AD173" i="20"/>
  <c r="AD175" i="20"/>
  <c r="AJ175" i="20"/>
  <c r="AJ177" i="20"/>
  <c r="AD177" i="20"/>
  <c r="AD179" i="20"/>
  <c r="AJ179" i="20"/>
  <c r="AJ181" i="20"/>
  <c r="AD181" i="20"/>
  <c r="AD183" i="20"/>
  <c r="AJ183" i="20"/>
  <c r="AJ185" i="20"/>
  <c r="AD185" i="20"/>
  <c r="AD187" i="20"/>
  <c r="AJ187" i="20"/>
  <c r="AJ189" i="20"/>
  <c r="AD189" i="20"/>
  <c r="AD191" i="20"/>
  <c r="AJ191" i="20"/>
  <c r="AJ193" i="20"/>
  <c r="AD193" i="20"/>
  <c r="AD195" i="20"/>
  <c r="AJ195" i="20"/>
  <c r="AJ197" i="20"/>
  <c r="AD197" i="20"/>
  <c r="AD199" i="20"/>
  <c r="AJ199" i="20"/>
  <c r="AJ201" i="20"/>
  <c r="AD201" i="20"/>
  <c r="AD203" i="20"/>
  <c r="AJ203" i="20"/>
  <c r="AJ205" i="20"/>
  <c r="AD205" i="20"/>
  <c r="AD207" i="20"/>
  <c r="AJ207" i="20"/>
  <c r="AJ209" i="20"/>
  <c r="AD209" i="20"/>
  <c r="AD211" i="20"/>
  <c r="AJ211" i="20"/>
  <c r="AJ213" i="20"/>
  <c r="AD213" i="20"/>
  <c r="AD215" i="20"/>
  <c r="AJ215" i="20"/>
  <c r="AJ217" i="20"/>
  <c r="AD217" i="20"/>
  <c r="AD219" i="20"/>
  <c r="AJ219" i="20"/>
  <c r="AJ221" i="20"/>
  <c r="AD221" i="20"/>
  <c r="AD223" i="20"/>
  <c r="AJ223" i="20"/>
  <c r="AJ225" i="20"/>
  <c r="AD225" i="20"/>
  <c r="AD227" i="20"/>
  <c r="AJ227" i="20"/>
  <c r="AJ229" i="20"/>
  <c r="AD229" i="20"/>
  <c r="AD231" i="20"/>
  <c r="AJ231" i="20"/>
  <c r="AJ233" i="20"/>
  <c r="AD233" i="20"/>
  <c r="AD235" i="20"/>
  <c r="AJ235" i="20"/>
  <c r="AJ237" i="20"/>
  <c r="AD237" i="20"/>
  <c r="AD239" i="20"/>
  <c r="AJ239" i="20"/>
  <c r="AJ241" i="20"/>
  <c r="AD241" i="20"/>
  <c r="AD243" i="20"/>
  <c r="AJ243" i="20"/>
  <c r="AJ245" i="20"/>
  <c r="AD245" i="20"/>
  <c r="AD247" i="20"/>
  <c r="AJ247" i="20"/>
  <c r="AJ249" i="20"/>
  <c r="AD249" i="20"/>
  <c r="AD251" i="20"/>
  <c r="AJ251" i="20"/>
  <c r="AJ253" i="20"/>
  <c r="AD253" i="20"/>
  <c r="AD255" i="20"/>
  <c r="AJ255" i="20"/>
  <c r="AJ257" i="20"/>
  <c r="AD257" i="20"/>
  <c r="AD259" i="20"/>
  <c r="AJ259" i="20"/>
  <c r="AJ261" i="20"/>
  <c r="AD261" i="20"/>
  <c r="AD263" i="20"/>
  <c r="AJ263" i="20"/>
  <c r="AJ265" i="20"/>
  <c r="AD265" i="20"/>
  <c r="AD267" i="20"/>
  <c r="AJ267" i="20"/>
  <c r="AJ269" i="20"/>
  <c r="AD269" i="20"/>
  <c r="AD271" i="20"/>
  <c r="AJ271" i="20"/>
  <c r="AJ273" i="20"/>
  <c r="AD273" i="20"/>
  <c r="AD275" i="20"/>
  <c r="AJ275" i="20"/>
  <c r="AJ277" i="20"/>
  <c r="AD277" i="20"/>
  <c r="AD279" i="20"/>
  <c r="AJ279" i="20"/>
  <c r="AJ281" i="20"/>
  <c r="AD281" i="20"/>
  <c r="AD283" i="20"/>
  <c r="AJ283" i="20"/>
  <c r="AJ285" i="20"/>
  <c r="AD285" i="20"/>
  <c r="AD287" i="20"/>
  <c r="AJ287" i="20"/>
  <c r="AJ289" i="20"/>
  <c r="AD289" i="20"/>
  <c r="AD291" i="20"/>
  <c r="AJ291" i="20"/>
  <c r="AJ293" i="20"/>
  <c r="AD293" i="20"/>
  <c r="AD295" i="20"/>
  <c r="AJ295" i="20"/>
  <c r="AJ297" i="20"/>
  <c r="AD297" i="20"/>
  <c r="AD299" i="20"/>
  <c r="AJ299" i="20"/>
  <c r="AJ301" i="20"/>
  <c r="AD301" i="20"/>
  <c r="AD303" i="20"/>
  <c r="AJ303" i="20"/>
  <c r="AJ305" i="20"/>
  <c r="AD305" i="20"/>
  <c r="AD307" i="20"/>
  <c r="AJ307" i="20"/>
  <c r="AJ309" i="20"/>
  <c r="AD309" i="20"/>
  <c r="AD311" i="20"/>
  <c r="AJ311" i="20"/>
  <c r="AJ313" i="20"/>
  <c r="AD313" i="20"/>
  <c r="AD315" i="20"/>
  <c r="AJ315" i="20"/>
  <c r="AJ317" i="20"/>
  <c r="AD317" i="20"/>
  <c r="AD319" i="20"/>
  <c r="AJ319" i="20"/>
  <c r="AJ321" i="20"/>
  <c r="AD321" i="20"/>
  <c r="AD323" i="20"/>
  <c r="AJ323" i="20"/>
  <c r="AJ325" i="20"/>
  <c r="AD325" i="20"/>
  <c r="AD327" i="20"/>
  <c r="AJ327" i="20"/>
  <c r="AJ329" i="20"/>
  <c r="AD329" i="20"/>
  <c r="AD331" i="20"/>
  <c r="AJ331" i="20"/>
  <c r="AJ333" i="20"/>
  <c r="AD333" i="20"/>
  <c r="AD335" i="20"/>
  <c r="AJ335" i="20"/>
  <c r="AJ337" i="20"/>
  <c r="AD337" i="20"/>
  <c r="AD339" i="20"/>
  <c r="AJ339" i="20"/>
  <c r="AD341" i="20"/>
  <c r="AJ341" i="20"/>
  <c r="AJ343" i="20"/>
  <c r="AD343" i="20"/>
  <c r="AD345" i="20"/>
  <c r="AJ345" i="20"/>
  <c r="AJ347" i="20"/>
  <c r="AD347" i="20"/>
  <c r="AD349" i="20"/>
  <c r="AJ349" i="20"/>
  <c r="AJ351" i="20"/>
  <c r="AD351" i="20"/>
  <c r="AD353" i="20"/>
  <c r="AJ353" i="20"/>
  <c r="AJ355" i="20"/>
  <c r="AD355" i="20"/>
  <c r="AD357" i="20"/>
  <c r="AJ357" i="20"/>
  <c r="AJ359" i="20"/>
  <c r="AD359" i="20"/>
  <c r="AD361" i="20"/>
  <c r="AJ361" i="20"/>
  <c r="AJ363" i="20"/>
  <c r="AD363" i="20"/>
  <c r="AD365" i="20"/>
  <c r="AJ365" i="20"/>
  <c r="AJ367" i="20"/>
  <c r="AD367" i="20"/>
  <c r="AD369" i="20"/>
  <c r="AJ369" i="20"/>
  <c r="AJ371" i="20"/>
  <c r="AD371" i="20"/>
  <c r="AD373" i="20"/>
  <c r="AJ373" i="20"/>
  <c r="AJ375" i="20"/>
  <c r="AD375" i="20"/>
  <c r="AD377" i="20"/>
  <c r="AJ377" i="20"/>
  <c r="AJ379" i="20"/>
  <c r="AD379" i="20"/>
  <c r="AD381" i="20"/>
  <c r="AJ381" i="20"/>
  <c r="AJ383" i="20"/>
  <c r="AD383" i="20"/>
  <c r="AD385" i="20"/>
  <c r="AJ385" i="20"/>
  <c r="AJ387" i="20"/>
  <c r="AD387" i="20"/>
  <c r="AD389" i="20"/>
  <c r="AJ389" i="20"/>
  <c r="AJ391" i="20"/>
  <c r="AD391" i="20"/>
  <c r="AD393" i="20"/>
  <c r="AJ393" i="20"/>
  <c r="AJ395" i="20"/>
  <c r="AD395" i="20"/>
  <c r="AD397" i="20"/>
  <c r="AJ397" i="20"/>
  <c r="AJ399" i="20"/>
  <c r="AD399" i="20"/>
  <c r="AD401" i="20"/>
  <c r="AJ401" i="20"/>
  <c r="AJ403" i="20"/>
  <c r="AD403" i="20"/>
  <c r="AD405" i="20"/>
  <c r="AJ405" i="20"/>
  <c r="AJ407" i="20"/>
  <c r="AD407" i="20"/>
  <c r="AD409" i="20"/>
  <c r="AJ409" i="20"/>
  <c r="AJ411" i="20"/>
  <c r="AD411" i="20"/>
  <c r="AD413" i="20"/>
  <c r="AJ413" i="20"/>
  <c r="AJ415" i="20"/>
  <c r="AD415" i="20"/>
  <c r="AD417" i="20"/>
  <c r="AJ417" i="20"/>
  <c r="AJ419" i="20"/>
  <c r="AD419" i="20"/>
  <c r="AD421" i="20"/>
  <c r="AJ421" i="20"/>
  <c r="AJ423" i="20"/>
  <c r="AD423" i="20"/>
  <c r="AD425" i="20"/>
  <c r="AJ425" i="20"/>
  <c r="AJ427" i="20"/>
  <c r="AD427" i="20"/>
  <c r="AD429" i="20"/>
  <c r="AJ429" i="20"/>
  <c r="AJ431" i="20"/>
  <c r="AD431" i="20"/>
  <c r="AD433" i="20"/>
  <c r="AJ433" i="20"/>
  <c r="AJ435" i="20"/>
  <c r="AD435" i="20"/>
  <c r="AD437" i="20"/>
  <c r="AJ437" i="20"/>
  <c r="AJ439" i="20"/>
  <c r="AD439" i="20"/>
  <c r="AD441" i="20"/>
  <c r="AJ441" i="20"/>
  <c r="AJ443" i="20"/>
  <c r="AD443" i="20"/>
  <c r="AD445" i="20"/>
  <c r="AJ445" i="20"/>
  <c r="AJ447" i="20"/>
  <c r="AD447" i="20"/>
  <c r="AD449" i="20"/>
  <c r="AJ449" i="20"/>
  <c r="AJ451" i="20"/>
  <c r="AD451" i="20"/>
  <c r="AD453" i="20"/>
  <c r="AJ453" i="20"/>
  <c r="AJ455" i="20"/>
  <c r="AD455" i="20"/>
  <c r="AD457" i="20"/>
  <c r="AJ457" i="20"/>
  <c r="AJ459" i="20"/>
  <c r="AD459" i="20"/>
  <c r="AD461" i="20"/>
  <c r="AJ461" i="20"/>
  <c r="AJ463" i="20"/>
  <c r="AD463" i="20"/>
  <c r="AD465" i="20"/>
  <c r="AJ465" i="20"/>
  <c r="AJ467" i="20"/>
  <c r="AD467" i="20"/>
  <c r="AD469" i="20"/>
  <c r="AJ469" i="20"/>
  <c r="AJ471" i="20"/>
  <c r="AD471" i="20"/>
  <c r="AD473" i="20"/>
  <c r="AJ473" i="20"/>
  <c r="AJ475" i="20"/>
  <c r="AD475" i="20"/>
  <c r="AD477" i="20"/>
  <c r="AJ477" i="20"/>
  <c r="AJ479" i="20"/>
  <c r="AD479" i="20"/>
  <c r="AD481" i="20"/>
  <c r="AJ481" i="20"/>
  <c r="AJ483" i="20"/>
  <c r="AD483" i="20"/>
  <c r="AD485" i="20"/>
  <c r="AJ485" i="20"/>
  <c r="AJ487" i="20"/>
  <c r="AD487" i="20"/>
  <c r="AD489" i="20"/>
  <c r="AJ489" i="20"/>
  <c r="AJ491" i="20"/>
  <c r="AD491" i="20"/>
  <c r="AD493" i="20"/>
  <c r="AJ493" i="20"/>
  <c r="AJ495" i="20"/>
  <c r="AD495" i="20"/>
  <c r="AD497" i="20"/>
  <c r="AJ497" i="20"/>
  <c r="AJ499" i="20"/>
  <c r="AD499" i="20"/>
  <c r="AD501" i="20"/>
  <c r="AJ501" i="20"/>
  <c r="AJ503" i="20"/>
  <c r="AD503" i="20"/>
  <c r="AD505" i="20"/>
  <c r="AJ505" i="20"/>
  <c r="AJ507" i="20"/>
  <c r="AD507" i="20"/>
  <c r="AD509" i="20"/>
  <c r="AJ509" i="20"/>
  <c r="AJ511" i="20"/>
  <c r="AD511" i="20"/>
  <c r="AD513" i="20"/>
  <c r="AJ513" i="20"/>
  <c r="AJ515" i="20"/>
  <c r="AD515" i="20"/>
  <c r="AD517" i="20"/>
  <c r="AJ517" i="20"/>
  <c r="AJ519" i="20"/>
  <c r="AD519" i="20"/>
  <c r="AD521" i="20"/>
  <c r="AJ521" i="20"/>
  <c r="AJ523" i="20"/>
  <c r="AD523" i="20"/>
  <c r="AD525" i="20"/>
  <c r="AJ525" i="20"/>
  <c r="AJ527" i="20"/>
  <c r="AD527" i="20"/>
  <c r="AD529" i="20"/>
  <c r="AJ529" i="20"/>
  <c r="AJ531" i="20"/>
  <c r="AD531" i="20"/>
  <c r="AD533" i="20"/>
  <c r="AJ533" i="20"/>
  <c r="AJ535" i="20"/>
  <c r="AD535" i="20"/>
  <c r="AD537" i="20"/>
  <c r="AJ537" i="20"/>
  <c r="AJ539" i="20"/>
  <c r="AD539" i="20"/>
  <c r="AD541" i="20"/>
  <c r="AJ541" i="20"/>
  <c r="AJ543" i="20"/>
  <c r="AD543" i="20"/>
  <c r="AI545" i="20"/>
  <c r="AD545" i="20"/>
  <c r="AJ547" i="20"/>
  <c r="AD547" i="20"/>
  <c r="AD549" i="20"/>
  <c r="AJ549" i="20"/>
  <c r="AJ551" i="20"/>
  <c r="AD551" i="20"/>
  <c r="AD553" i="20"/>
  <c r="AJ553" i="20"/>
  <c r="AJ555" i="20"/>
  <c r="AD555" i="20"/>
  <c r="AD557" i="20"/>
  <c r="AJ557" i="20"/>
  <c r="AJ559" i="20"/>
  <c r="AD559" i="20"/>
  <c r="AD561" i="20"/>
  <c r="AJ561" i="20"/>
  <c r="AJ563" i="20"/>
  <c r="AD563" i="20"/>
  <c r="AD565" i="20"/>
  <c r="AJ565" i="20"/>
  <c r="AD567" i="20"/>
  <c r="AJ567" i="20"/>
  <c r="AJ569" i="20"/>
  <c r="AD569" i="20"/>
  <c r="AD571" i="20"/>
  <c r="AJ571" i="20"/>
  <c r="AJ573" i="20"/>
  <c r="AD573" i="20"/>
  <c r="AD575" i="20"/>
  <c r="AJ575" i="20"/>
  <c r="AJ577" i="20"/>
  <c r="AD577" i="20"/>
  <c r="AD579" i="20"/>
  <c r="AJ579" i="20"/>
  <c r="AJ581" i="20"/>
  <c r="AD581" i="20"/>
  <c r="AD583" i="20"/>
  <c r="AJ583" i="20"/>
  <c r="AJ585" i="20"/>
  <c r="AD585" i="20"/>
  <c r="AD587" i="20"/>
  <c r="AJ587" i="20"/>
  <c r="AJ589" i="20"/>
  <c r="AD589" i="20"/>
  <c r="AD591" i="20"/>
  <c r="AJ591" i="20"/>
  <c r="AJ593" i="20"/>
  <c r="AD593" i="20"/>
  <c r="AD595" i="20"/>
  <c r="AJ595" i="20"/>
  <c r="AJ597" i="20"/>
  <c r="AD597" i="20"/>
  <c r="AD599" i="20"/>
  <c r="AJ599" i="20"/>
  <c r="AD601" i="20"/>
  <c r="AJ601" i="20"/>
  <c r="AD603" i="20"/>
  <c r="AJ603" i="20"/>
  <c r="AD605" i="20"/>
  <c r="AJ605" i="20"/>
  <c r="AD607" i="20"/>
  <c r="AJ607" i="20"/>
  <c r="AD609" i="20"/>
  <c r="AJ609" i="20"/>
  <c r="AD611" i="20"/>
  <c r="AJ611" i="20"/>
  <c r="AD613" i="20"/>
  <c r="AJ613" i="20"/>
  <c r="AD615" i="20"/>
  <c r="AJ615" i="20"/>
  <c r="AD617" i="20"/>
  <c r="AJ617" i="20"/>
  <c r="AD619" i="20"/>
  <c r="AJ619" i="20"/>
  <c r="AD621" i="20"/>
  <c r="AJ621" i="20"/>
  <c r="AD623" i="20"/>
  <c r="AJ623" i="20"/>
  <c r="AD625" i="20"/>
  <c r="AJ625" i="20"/>
  <c r="AD627" i="20"/>
  <c r="AJ627" i="20"/>
  <c r="AD629" i="20"/>
  <c r="AJ629" i="20"/>
  <c r="AD631" i="20"/>
  <c r="AJ631" i="20"/>
  <c r="AD633" i="20"/>
  <c r="AJ633" i="20"/>
  <c r="AD635" i="20"/>
  <c r="AJ635" i="20"/>
  <c r="AD637" i="20"/>
  <c r="AJ637" i="20"/>
  <c r="AD639" i="20"/>
  <c r="AJ639" i="20"/>
  <c r="AD641" i="20"/>
  <c r="AJ641" i="20"/>
  <c r="AD643" i="20"/>
  <c r="AJ643" i="20"/>
  <c r="AD645" i="20"/>
  <c r="AJ645" i="20"/>
  <c r="AD647" i="20"/>
  <c r="AJ647" i="20"/>
  <c r="AD649" i="20"/>
  <c r="AJ649" i="20"/>
  <c r="AD651" i="20"/>
  <c r="AJ651" i="20"/>
  <c r="AD653" i="20"/>
  <c r="AJ653" i="20"/>
  <c r="AD655" i="20"/>
  <c r="AJ655" i="20"/>
  <c r="AD657" i="20"/>
  <c r="AJ657" i="20"/>
  <c r="AD659" i="20"/>
  <c r="AJ659" i="20"/>
  <c r="AD661" i="20"/>
  <c r="AJ661" i="20"/>
  <c r="AD663" i="20"/>
  <c r="AJ663" i="20"/>
  <c r="AD665" i="20"/>
  <c r="AJ665" i="20"/>
  <c r="AD667" i="20"/>
  <c r="AJ667" i="20"/>
  <c r="AD669" i="20"/>
  <c r="AJ669" i="20"/>
  <c r="AD671" i="20"/>
  <c r="AJ671" i="20"/>
  <c r="AD673" i="20"/>
  <c r="AJ673" i="20"/>
  <c r="AD675" i="20"/>
  <c r="AJ675" i="20"/>
  <c r="AD677" i="20"/>
  <c r="AJ677" i="20"/>
  <c r="AD679" i="20"/>
  <c r="AJ679" i="20"/>
  <c r="AD681" i="20"/>
  <c r="AJ681" i="20"/>
  <c r="AD683" i="20"/>
  <c r="AJ683" i="20"/>
  <c r="AD685" i="20"/>
  <c r="AJ685" i="20"/>
  <c r="AD687" i="20"/>
  <c r="AJ687" i="20"/>
  <c r="AD689" i="20"/>
  <c r="AJ689" i="20"/>
  <c r="AD691" i="20"/>
  <c r="AJ691" i="20"/>
  <c r="AD693" i="20"/>
  <c r="AJ693" i="20"/>
  <c r="AD695" i="20"/>
  <c r="AJ695" i="20"/>
  <c r="AD697" i="20"/>
  <c r="AJ697" i="20"/>
  <c r="AD699" i="20"/>
  <c r="AJ699" i="20"/>
  <c r="AD701" i="20"/>
  <c r="AJ701" i="20"/>
  <c r="AD703" i="20"/>
  <c r="AJ703" i="20"/>
  <c r="AD705" i="20"/>
  <c r="AJ705" i="20"/>
  <c r="AD707" i="20"/>
  <c r="AJ707" i="20"/>
  <c r="AD709" i="20"/>
  <c r="AJ709" i="20"/>
  <c r="AD711" i="20"/>
  <c r="AJ711" i="20"/>
  <c r="AD713" i="20"/>
  <c r="AJ713" i="20"/>
  <c r="AD715" i="20"/>
  <c r="AJ715" i="20"/>
  <c r="AD717" i="20"/>
  <c r="AJ717" i="20"/>
  <c r="AD719" i="20"/>
  <c r="AJ719" i="20"/>
  <c r="AD721" i="20"/>
  <c r="AJ721" i="20"/>
  <c r="AD723" i="20"/>
  <c r="AJ723" i="20"/>
  <c r="AD725" i="20"/>
  <c r="AJ725" i="20"/>
  <c r="AD727" i="20"/>
  <c r="AJ727" i="20"/>
  <c r="AD729" i="20"/>
  <c r="AJ729" i="20"/>
  <c r="AD731" i="20"/>
  <c r="AJ731" i="20"/>
  <c r="AI733" i="20"/>
  <c r="AD733" i="20"/>
  <c r="AD735" i="20"/>
  <c r="AJ735" i="20"/>
  <c r="AI737" i="20"/>
  <c r="AD737" i="20"/>
  <c r="AD739" i="20"/>
  <c r="AJ739" i="20"/>
  <c r="AI741" i="20"/>
  <c r="AD741" i="20"/>
  <c r="AD743" i="20"/>
  <c r="AJ743" i="20"/>
  <c r="AI745" i="20"/>
  <c r="AD745" i="20"/>
  <c r="AD747" i="20"/>
  <c r="AJ747" i="20"/>
  <c r="AI749" i="20"/>
  <c r="AD749" i="20"/>
  <c r="AD751" i="20"/>
  <c r="AJ751" i="20"/>
  <c r="AI753" i="20"/>
  <c r="AD753" i="20"/>
  <c r="AD755" i="20"/>
  <c r="AJ755" i="20"/>
  <c r="AD757" i="20"/>
  <c r="AJ757" i="20"/>
  <c r="AD759" i="20"/>
  <c r="AJ759" i="20"/>
  <c r="AD761" i="20"/>
  <c r="AJ761" i="20"/>
  <c r="AD763" i="20"/>
  <c r="AJ763" i="20"/>
  <c r="AD765" i="20"/>
  <c r="AJ765" i="20"/>
  <c r="AD767" i="20"/>
  <c r="AJ767" i="20"/>
  <c r="AD769" i="20"/>
  <c r="AJ769" i="20"/>
  <c r="AD771" i="20"/>
  <c r="AJ771" i="20"/>
  <c r="AD773" i="20"/>
  <c r="AJ773" i="20"/>
  <c r="AD775" i="20"/>
  <c r="AJ775" i="20"/>
  <c r="AD777" i="20"/>
  <c r="AJ777" i="20"/>
  <c r="AD779" i="20"/>
  <c r="AJ779" i="20"/>
  <c r="AD781" i="20"/>
  <c r="AJ781" i="20"/>
  <c r="AD783" i="20"/>
  <c r="AJ783" i="20"/>
  <c r="AD785" i="20"/>
  <c r="AJ785" i="20"/>
  <c r="AD787" i="20"/>
  <c r="AJ787" i="20"/>
  <c r="AD789" i="20"/>
  <c r="AJ789" i="20"/>
  <c r="AD791" i="20"/>
  <c r="AJ791" i="20"/>
  <c r="AD793" i="20"/>
  <c r="AD795" i="20"/>
  <c r="AJ795" i="20"/>
  <c r="AD797" i="20"/>
  <c r="AJ797" i="20"/>
  <c r="AD799" i="20"/>
  <c r="AJ799" i="20"/>
  <c r="AD801" i="20"/>
  <c r="AJ801" i="20"/>
  <c r="AD803" i="20"/>
  <c r="AJ803" i="20"/>
  <c r="AD805" i="20"/>
  <c r="AJ805" i="20"/>
  <c r="AD807" i="20"/>
  <c r="AJ807" i="20"/>
  <c r="AD809" i="20"/>
  <c r="AJ809" i="20"/>
  <c r="AD811" i="20"/>
  <c r="AJ811" i="20"/>
  <c r="AD813" i="20"/>
  <c r="AJ813" i="20"/>
  <c r="AD815" i="20"/>
  <c r="AJ815" i="20"/>
  <c r="AD817" i="20"/>
  <c r="AJ817" i="20"/>
  <c r="AD819" i="20"/>
  <c r="AJ819" i="20"/>
  <c r="AD821" i="20"/>
  <c r="AJ821" i="20"/>
  <c r="AD823" i="20"/>
  <c r="AJ823" i="20"/>
  <c r="AD825" i="20"/>
  <c r="AJ825" i="20"/>
  <c r="AD827" i="20"/>
  <c r="AJ827" i="20"/>
  <c r="AD829" i="20"/>
  <c r="AJ829" i="20"/>
  <c r="AD831" i="20"/>
  <c r="AJ831" i="20"/>
  <c r="AD833" i="20"/>
  <c r="AJ833" i="20"/>
  <c r="AD835" i="20"/>
  <c r="AJ835" i="20"/>
  <c r="AD837" i="20"/>
  <c r="AJ837" i="20"/>
  <c r="AD839" i="20"/>
  <c r="AJ839" i="20"/>
  <c r="AD841" i="20"/>
  <c r="AJ841" i="20"/>
  <c r="AD843" i="20"/>
  <c r="AJ843" i="20"/>
  <c r="AD845" i="20"/>
  <c r="AJ845" i="20"/>
  <c r="AD847" i="20"/>
  <c r="AJ847" i="20"/>
  <c r="AD849" i="20"/>
  <c r="AJ849" i="20"/>
  <c r="AD851" i="20"/>
  <c r="AJ851" i="20"/>
  <c r="AD853" i="20"/>
  <c r="AJ853" i="20"/>
  <c r="AD855" i="20"/>
  <c r="AJ855" i="20"/>
  <c r="AD857" i="20"/>
  <c r="AJ857" i="20"/>
  <c r="AD859" i="20"/>
  <c r="AJ859" i="20"/>
  <c r="AD861" i="20"/>
  <c r="AJ861" i="20"/>
  <c r="AD863" i="20"/>
  <c r="AJ863" i="20"/>
  <c r="AD865" i="20"/>
  <c r="AJ865" i="20"/>
  <c r="AD867" i="20"/>
  <c r="AJ867" i="20"/>
  <c r="AD869" i="20"/>
  <c r="AJ869" i="20"/>
  <c r="AD871" i="20"/>
  <c r="AJ871" i="20"/>
  <c r="AD873" i="20"/>
  <c r="AJ873" i="20"/>
  <c r="AD875" i="20"/>
  <c r="AJ875" i="20"/>
  <c r="AD877" i="20"/>
  <c r="AJ877" i="20"/>
  <c r="AD879" i="20"/>
  <c r="AJ879" i="20"/>
  <c r="AD881" i="20"/>
  <c r="AJ881" i="20"/>
  <c r="AD883" i="20"/>
  <c r="AJ883" i="20"/>
  <c r="AD885" i="20"/>
  <c r="AJ885" i="20"/>
  <c r="AD887" i="20"/>
  <c r="AJ887" i="20"/>
  <c r="AD889" i="20"/>
  <c r="AJ889" i="20"/>
  <c r="AD891" i="20"/>
  <c r="AJ891" i="20"/>
  <c r="AD893" i="20"/>
  <c r="AJ893" i="20"/>
  <c r="AD895" i="20"/>
  <c r="AJ895" i="20"/>
  <c r="AD897" i="20"/>
  <c r="AJ897" i="20"/>
  <c r="AD899" i="20"/>
  <c r="AJ899" i="20"/>
  <c r="AD901" i="20"/>
  <c r="AJ901" i="20"/>
  <c r="AD903" i="20"/>
  <c r="AJ903" i="20"/>
  <c r="AD905" i="20"/>
  <c r="AJ905" i="20"/>
  <c r="AD907" i="20"/>
  <c r="AJ907" i="20"/>
  <c r="AD909" i="20"/>
  <c r="AJ909" i="20"/>
  <c r="AD911" i="20"/>
  <c r="AJ911" i="20"/>
  <c r="AD913" i="20"/>
  <c r="AJ913" i="20"/>
  <c r="AD915" i="20"/>
  <c r="AJ915" i="20"/>
  <c r="AD917" i="20"/>
  <c r="AJ917" i="20"/>
  <c r="AD919" i="20"/>
  <c r="AJ919" i="20"/>
  <c r="AD921" i="20"/>
  <c r="AJ921" i="20"/>
  <c r="AD923" i="20"/>
  <c r="AJ923" i="20"/>
  <c r="AD925" i="20"/>
  <c r="AJ925" i="20"/>
  <c r="AD927" i="20"/>
  <c r="AJ927" i="20"/>
  <c r="AD929" i="20"/>
  <c r="AJ929" i="20"/>
  <c r="AD931" i="20"/>
  <c r="AJ931" i="20"/>
  <c r="AD933" i="20"/>
  <c r="AJ933" i="20"/>
  <c r="AD935" i="20"/>
  <c r="AJ935" i="20"/>
  <c r="AD937" i="20"/>
  <c r="AJ937" i="20"/>
  <c r="AD939" i="20"/>
  <c r="AJ939" i="20"/>
  <c r="AD941" i="20"/>
  <c r="AJ941" i="20"/>
  <c r="AD943" i="20"/>
  <c r="AJ943" i="20"/>
  <c r="AD945" i="20"/>
  <c r="AJ945" i="20"/>
  <c r="AD947" i="20"/>
  <c r="AJ947" i="20"/>
  <c r="AD949" i="20"/>
  <c r="AJ949" i="20"/>
  <c r="AD951" i="20"/>
  <c r="AJ951" i="20"/>
  <c r="AD953" i="20"/>
  <c r="AJ953" i="20"/>
  <c r="AD955" i="20"/>
  <c r="AJ955" i="20"/>
  <c r="AD957" i="20"/>
  <c r="AJ957" i="20"/>
  <c r="AD959" i="20"/>
  <c r="AJ959" i="20"/>
  <c r="AD961" i="20"/>
  <c r="AJ961" i="20"/>
  <c r="AD963" i="20"/>
  <c r="AJ963" i="20"/>
  <c r="AD965" i="20"/>
  <c r="AJ965" i="20"/>
  <c r="AD967" i="20"/>
  <c r="AJ967" i="20"/>
  <c r="AD969" i="20"/>
  <c r="AJ969" i="20"/>
  <c r="AD971" i="20"/>
  <c r="AJ971" i="20"/>
  <c r="AD973" i="20"/>
  <c r="AJ973" i="20"/>
  <c r="AD975" i="20"/>
  <c r="AJ975" i="20"/>
  <c r="AD977" i="20"/>
  <c r="AJ977" i="20"/>
  <c r="AD979" i="20"/>
  <c r="AJ979" i="20"/>
  <c r="AD981" i="20"/>
  <c r="AJ981" i="20"/>
  <c r="AD983" i="20"/>
  <c r="AJ983" i="20"/>
  <c r="AD985" i="20"/>
  <c r="AJ985" i="20"/>
  <c r="AD987" i="20"/>
  <c r="AJ987" i="20"/>
  <c r="AD989" i="20"/>
  <c r="AJ989" i="20"/>
  <c r="AD991" i="20"/>
  <c r="AJ991" i="20"/>
  <c r="AD993" i="20"/>
  <c r="AJ993" i="20"/>
  <c r="AD995" i="20"/>
  <c r="AJ995" i="20"/>
  <c r="AD997" i="20"/>
  <c r="AJ997" i="20"/>
  <c r="AD999" i="20"/>
  <c r="AJ999" i="20"/>
  <c r="E13" i="29"/>
  <c r="D13" i="29" s="1"/>
  <c r="E6" i="29"/>
  <c r="D6" i="29" s="1"/>
  <c r="AD6" i="20"/>
  <c r="AD8" i="20"/>
  <c r="AD14" i="20"/>
  <c r="AD10" i="20"/>
  <c r="AD7" i="20"/>
  <c r="AD9" i="20"/>
  <c r="AF9" i="20"/>
  <c r="AD11" i="20"/>
  <c r="AH11" i="20"/>
  <c r="AD13" i="20"/>
  <c r="AI20" i="20"/>
  <c r="AJ21" i="20"/>
  <c r="AI22" i="20"/>
  <c r="AJ23" i="20"/>
  <c r="AI24" i="20"/>
  <c r="AJ25" i="20"/>
  <c r="AI26" i="20"/>
  <c r="AJ27" i="20"/>
  <c r="AD5" i="20"/>
  <c r="W46" i="20"/>
  <c r="AG46" i="20" s="1"/>
  <c r="W50" i="20"/>
  <c r="AG50" i="20" s="1"/>
  <c r="W62" i="20"/>
  <c r="AG62" i="20" s="1"/>
  <c r="W66" i="20"/>
  <c r="AG66" i="20" s="1"/>
  <c r="W78" i="20"/>
  <c r="AG78" i="20" s="1"/>
  <c r="W82" i="20"/>
  <c r="AG82" i="20" s="1"/>
  <c r="W90" i="20"/>
  <c r="AG90" i="20" s="1"/>
  <c r="W98" i="20"/>
  <c r="AG98" i="20" s="1"/>
  <c r="W106" i="20"/>
  <c r="AG106" i="20" s="1"/>
  <c r="W114" i="20"/>
  <c r="AG114" i="20" s="1"/>
  <c r="W122" i="20"/>
  <c r="AG122" i="20" s="1"/>
  <c r="W130" i="20"/>
  <c r="AG130" i="20" s="1"/>
  <c r="W138" i="20"/>
  <c r="AG138" i="20" s="1"/>
  <c r="W146" i="20"/>
  <c r="AG146" i="20" s="1"/>
  <c r="W154" i="20"/>
  <c r="AG154" i="20" s="1"/>
  <c r="W162" i="20"/>
  <c r="AG162" i="20" s="1"/>
  <c r="W170" i="20"/>
  <c r="AG170" i="20" s="1"/>
  <c r="W178" i="20"/>
  <c r="AG178" i="20" s="1"/>
  <c r="W186" i="20"/>
  <c r="AG186" i="20" s="1"/>
  <c r="W194" i="20"/>
  <c r="AG194" i="20" s="1"/>
  <c r="W202" i="20"/>
  <c r="AG202" i="20" s="1"/>
  <c r="W210" i="20"/>
  <c r="AG210" i="20" s="1"/>
  <c r="W218" i="20"/>
  <c r="AG218" i="20" s="1"/>
  <c r="W226" i="20"/>
  <c r="AG226" i="20" s="1"/>
  <c r="W234" i="20"/>
  <c r="AG234" i="20" s="1"/>
  <c r="W242" i="20"/>
  <c r="AG242" i="20" s="1"/>
  <c r="W250" i="20"/>
  <c r="AG250" i="20" s="1"/>
  <c r="W258" i="20"/>
  <c r="AG258" i="20" s="1"/>
  <c r="W266" i="20"/>
  <c r="AG266" i="20" s="1"/>
  <c r="W274" i="20"/>
  <c r="AG274" i="20" s="1"/>
  <c r="W282" i="20"/>
  <c r="AG282" i="20" s="1"/>
  <c r="W290" i="20"/>
  <c r="AG290" i="20" s="1"/>
  <c r="W298" i="20"/>
  <c r="AG298" i="20" s="1"/>
  <c r="W306" i="20"/>
  <c r="AG306" i="20" s="1"/>
  <c r="W314" i="20"/>
  <c r="AG314" i="20" s="1"/>
  <c r="W322" i="20"/>
  <c r="AG322" i="20" s="1"/>
  <c r="W330" i="20"/>
  <c r="AG330" i="20" s="1"/>
  <c r="W338" i="20"/>
  <c r="AG338" i="20" s="1"/>
  <c r="W346" i="20"/>
  <c r="AG346" i="20" s="1"/>
  <c r="W354" i="20"/>
  <c r="AG354" i="20" s="1"/>
  <c r="W362" i="20"/>
  <c r="AG362" i="20" s="1"/>
  <c r="W370" i="20"/>
  <c r="AG370" i="20" s="1"/>
  <c r="W378" i="20"/>
  <c r="AG378" i="20" s="1"/>
  <c r="W386" i="20"/>
  <c r="AG386" i="20" s="1"/>
  <c r="W394" i="20"/>
  <c r="AG394" i="20" s="1"/>
  <c r="W402" i="20"/>
  <c r="AG402" i="20" s="1"/>
  <c r="W410" i="20"/>
  <c r="AG410" i="20" s="1"/>
  <c r="W418" i="20"/>
  <c r="AG418" i="20" s="1"/>
  <c r="W426" i="20"/>
  <c r="AG426" i="20" s="1"/>
  <c r="W434" i="20"/>
  <c r="AG434" i="20" s="1"/>
  <c r="W442" i="20"/>
  <c r="AG442" i="20" s="1"/>
  <c r="W450" i="20"/>
  <c r="AG450" i="20" s="1"/>
  <c r="W458" i="20"/>
  <c r="AG458" i="20" s="1"/>
  <c r="W466" i="20"/>
  <c r="AG466" i="20" s="1"/>
  <c r="W474" i="20"/>
  <c r="AG474" i="20" s="1"/>
  <c r="W482" i="20"/>
  <c r="AG482" i="20" s="1"/>
  <c r="W490" i="20"/>
  <c r="AG490" i="20" s="1"/>
  <c r="W498" i="20"/>
  <c r="AG498" i="20" s="1"/>
  <c r="W506" i="20"/>
  <c r="AG506" i="20" s="1"/>
  <c r="W514" i="20"/>
  <c r="AG514" i="20" s="1"/>
  <c r="W522" i="20"/>
  <c r="AG522" i="20" s="1"/>
  <c r="W530" i="20"/>
  <c r="AG530" i="20" s="1"/>
  <c r="W538" i="20"/>
  <c r="AG538" i="20" s="1"/>
  <c r="W547" i="20"/>
  <c r="AG547" i="20" s="1"/>
  <c r="W555" i="20"/>
  <c r="AG555" i="20" s="1"/>
  <c r="W563" i="20"/>
  <c r="AG563" i="20" s="1"/>
  <c r="W571" i="20"/>
  <c r="AG571" i="20" s="1"/>
  <c r="W579" i="20"/>
  <c r="AG579" i="20" s="1"/>
  <c r="W587" i="20"/>
  <c r="AG587" i="20" s="1"/>
  <c r="W591" i="20"/>
  <c r="AG591" i="20" s="1"/>
  <c r="W595" i="20"/>
  <c r="AG595" i="20" s="1"/>
  <c r="W599" i="20"/>
  <c r="AG599" i="20" s="1"/>
  <c r="W603" i="20"/>
  <c r="AG603" i="20" s="1"/>
  <c r="W607" i="20"/>
  <c r="AG607" i="20" s="1"/>
  <c r="W611" i="20"/>
  <c r="AG611" i="20" s="1"/>
  <c r="W615" i="20"/>
  <c r="AG615" i="20" s="1"/>
  <c r="W619" i="20"/>
  <c r="AG619" i="20" s="1"/>
  <c r="W627" i="20"/>
  <c r="AG627" i="20" s="1"/>
  <c r="W635" i="20"/>
  <c r="AG635" i="20" s="1"/>
  <c r="W643" i="20"/>
  <c r="AG643" i="20" s="1"/>
  <c r="W651" i="20"/>
  <c r="AG651" i="20" s="1"/>
  <c r="W659" i="20"/>
  <c r="AG659" i="20" s="1"/>
  <c r="W667" i="20"/>
  <c r="AG667" i="20" s="1"/>
  <c r="W675" i="20"/>
  <c r="AG675" i="20" s="1"/>
  <c r="W683" i="20"/>
  <c r="AG683" i="20" s="1"/>
  <c r="W693" i="20"/>
  <c r="AG693" i="20" s="1"/>
  <c r="W699" i="20"/>
  <c r="AG699" i="20" s="1"/>
  <c r="W707" i="20"/>
  <c r="AG707" i="20" s="1"/>
  <c r="W717" i="20"/>
  <c r="AG717" i="20" s="1"/>
  <c r="W725" i="20"/>
  <c r="AG725" i="20" s="1"/>
  <c r="W735" i="20"/>
  <c r="AG735" i="20" s="1"/>
  <c r="W739" i="20"/>
  <c r="AG739" i="20" s="1"/>
  <c r="W751" i="20"/>
  <c r="AG751" i="20" s="1"/>
  <c r="W755" i="20"/>
  <c r="AG755" i="20" s="1"/>
  <c r="W763" i="20"/>
  <c r="AG763" i="20" s="1"/>
  <c r="W771" i="20"/>
  <c r="AG771" i="20" s="1"/>
  <c r="W779" i="20"/>
  <c r="AG779" i="20" s="1"/>
  <c r="W787" i="20"/>
  <c r="AG787" i="20" s="1"/>
  <c r="W38" i="20"/>
  <c r="AG38" i="20" s="1"/>
  <c r="W42" i="20"/>
  <c r="AG42" i="20" s="1"/>
  <c r="W54" i="20"/>
  <c r="AG54" i="20" s="1"/>
  <c r="W58" i="20"/>
  <c r="AG58" i="20" s="1"/>
  <c r="W70" i="20"/>
  <c r="AG70" i="20" s="1"/>
  <c r="W74" i="20"/>
  <c r="AG74" i="20" s="1"/>
  <c r="W86" i="20"/>
  <c r="AG86" i="20" s="1"/>
  <c r="W94" i="20"/>
  <c r="AG94" i="20" s="1"/>
  <c r="W102" i="20"/>
  <c r="AG102" i="20" s="1"/>
  <c r="W110" i="20"/>
  <c r="AG110" i="20" s="1"/>
  <c r="W118" i="20"/>
  <c r="AG118" i="20" s="1"/>
  <c r="W126" i="20"/>
  <c r="AG126" i="20" s="1"/>
  <c r="W134" i="20"/>
  <c r="AG134" i="20" s="1"/>
  <c r="W142" i="20"/>
  <c r="AG142" i="20" s="1"/>
  <c r="W150" i="20"/>
  <c r="AG150" i="20" s="1"/>
  <c r="W158" i="20"/>
  <c r="AG158" i="20" s="1"/>
  <c r="W166" i="20"/>
  <c r="AG166" i="20" s="1"/>
  <c r="W174" i="20"/>
  <c r="AG174" i="20" s="1"/>
  <c r="W182" i="20"/>
  <c r="AG182" i="20" s="1"/>
  <c r="W190" i="20"/>
  <c r="AG190" i="20" s="1"/>
  <c r="W198" i="20"/>
  <c r="AG198" i="20" s="1"/>
  <c r="W206" i="20"/>
  <c r="AG206" i="20" s="1"/>
  <c r="W214" i="20"/>
  <c r="AG214" i="20" s="1"/>
  <c r="W222" i="20"/>
  <c r="AG222" i="20" s="1"/>
  <c r="W230" i="20"/>
  <c r="AG230" i="20" s="1"/>
  <c r="W238" i="20"/>
  <c r="AG238" i="20" s="1"/>
  <c r="W246" i="20"/>
  <c r="AG246" i="20" s="1"/>
  <c r="W254" i="20"/>
  <c r="AG254" i="20" s="1"/>
  <c r="W262" i="20"/>
  <c r="AG262" i="20" s="1"/>
  <c r="W270" i="20"/>
  <c r="AG270" i="20" s="1"/>
  <c r="W278" i="20"/>
  <c r="AG278" i="20" s="1"/>
  <c r="W286" i="20"/>
  <c r="AG286" i="20" s="1"/>
  <c r="W294" i="20"/>
  <c r="AG294" i="20" s="1"/>
  <c r="W302" i="20"/>
  <c r="AG302" i="20" s="1"/>
  <c r="W310" i="20"/>
  <c r="AG310" i="20" s="1"/>
  <c r="W318" i="20"/>
  <c r="AG318" i="20" s="1"/>
  <c r="W326" i="20"/>
  <c r="AG326" i="20" s="1"/>
  <c r="W334" i="20"/>
  <c r="AG334" i="20" s="1"/>
  <c r="W342" i="20"/>
  <c r="AG342" i="20" s="1"/>
  <c r="W350" i="20"/>
  <c r="AG350" i="20" s="1"/>
  <c r="W358" i="20"/>
  <c r="AG358" i="20" s="1"/>
  <c r="W366" i="20"/>
  <c r="AG366" i="20" s="1"/>
  <c r="W374" i="20"/>
  <c r="AG374" i="20" s="1"/>
  <c r="W382" i="20"/>
  <c r="AG382" i="20" s="1"/>
  <c r="W390" i="20"/>
  <c r="AG390" i="20" s="1"/>
  <c r="W398" i="20"/>
  <c r="AG398" i="20" s="1"/>
  <c r="W406" i="20"/>
  <c r="AG406" i="20" s="1"/>
  <c r="W414" i="20"/>
  <c r="AG414" i="20" s="1"/>
  <c r="W422" i="20"/>
  <c r="AG422" i="20" s="1"/>
  <c r="W430" i="20"/>
  <c r="AG430" i="20" s="1"/>
  <c r="W438" i="20"/>
  <c r="AG438" i="20" s="1"/>
  <c r="W446" i="20"/>
  <c r="AG446" i="20" s="1"/>
  <c r="W454" i="20"/>
  <c r="AG454" i="20" s="1"/>
  <c r="W462" i="20"/>
  <c r="AG462" i="20" s="1"/>
  <c r="W470" i="20"/>
  <c r="AG470" i="20" s="1"/>
  <c r="W478" i="20"/>
  <c r="AG478" i="20" s="1"/>
  <c r="W486" i="20"/>
  <c r="AG486" i="20" s="1"/>
  <c r="W494" i="20"/>
  <c r="AG494" i="20" s="1"/>
  <c r="W502" i="20"/>
  <c r="AG502" i="20" s="1"/>
  <c r="W510" i="20"/>
  <c r="AG510" i="20" s="1"/>
  <c r="W518" i="20"/>
  <c r="AG518" i="20" s="1"/>
  <c r="W526" i="20"/>
  <c r="AG526" i="20" s="1"/>
  <c r="W534" i="20"/>
  <c r="AG534" i="20" s="1"/>
  <c r="W542" i="20"/>
  <c r="AG542" i="20" s="1"/>
  <c r="W551" i="20"/>
  <c r="AG551" i="20" s="1"/>
  <c r="W559" i="20"/>
  <c r="AG559" i="20" s="1"/>
  <c r="W567" i="20"/>
  <c r="AG567" i="20" s="1"/>
  <c r="W575" i="20"/>
  <c r="AG575" i="20" s="1"/>
  <c r="W583" i="20"/>
  <c r="AG583" i="20" s="1"/>
  <c r="Z590" i="20"/>
  <c r="AJ590" i="20" s="1"/>
  <c r="Z594" i="20"/>
  <c r="AJ594" i="20" s="1"/>
  <c r="Z598" i="20"/>
  <c r="AJ598" i="20" s="1"/>
  <c r="Z602" i="20"/>
  <c r="AJ602" i="20" s="1"/>
  <c r="Z606" i="20"/>
  <c r="AJ606" i="20" s="1"/>
  <c r="Z610" i="20"/>
  <c r="AJ610" i="20" s="1"/>
  <c r="Z614" i="20"/>
  <c r="AJ614" i="20" s="1"/>
  <c r="Z618" i="20"/>
  <c r="AJ618" i="20" s="1"/>
  <c r="W625" i="20"/>
  <c r="AG625" i="20" s="1"/>
  <c r="W631" i="20"/>
  <c r="AG631" i="20" s="1"/>
  <c r="W639" i="20"/>
  <c r="AG639" i="20" s="1"/>
  <c r="W647" i="20"/>
  <c r="AG647" i="20" s="1"/>
  <c r="W655" i="20"/>
  <c r="AG655" i="20" s="1"/>
  <c r="W663" i="20"/>
  <c r="AG663" i="20" s="1"/>
  <c r="W671" i="20"/>
  <c r="AG671" i="20" s="1"/>
  <c r="W679" i="20"/>
  <c r="AG679" i="20" s="1"/>
  <c r="W689" i="20"/>
  <c r="AG689" i="20" s="1"/>
  <c r="W697" i="20"/>
  <c r="AG697" i="20" s="1"/>
  <c r="W703" i="20"/>
  <c r="AG703" i="20" s="1"/>
  <c r="W713" i="20"/>
  <c r="AG713" i="20" s="1"/>
  <c r="W721" i="20"/>
  <c r="AG721" i="20" s="1"/>
  <c r="W731" i="20"/>
  <c r="AG731" i="20" s="1"/>
  <c r="W743" i="20"/>
  <c r="AG743" i="20" s="1"/>
  <c r="W747" i="20"/>
  <c r="AG747" i="20" s="1"/>
  <c r="W759" i="20"/>
  <c r="AG759" i="20" s="1"/>
  <c r="W767" i="20"/>
  <c r="AG767" i="20" s="1"/>
  <c r="W775" i="20"/>
  <c r="AG775" i="20" s="1"/>
  <c r="W783" i="20"/>
  <c r="AG783" i="20" s="1"/>
  <c r="Z793" i="20"/>
  <c r="AJ793" i="20" s="1"/>
  <c r="W793" i="20"/>
  <c r="AG793" i="20" s="1"/>
  <c r="W791" i="20"/>
  <c r="AG791" i="20" s="1"/>
  <c r="Z796" i="20"/>
  <c r="AJ796" i="20" s="1"/>
  <c r="W801" i="20"/>
  <c r="AG801" i="20" s="1"/>
  <c r="W809" i="20"/>
  <c r="AG809" i="20" s="1"/>
  <c r="W817" i="20"/>
  <c r="AG817" i="20" s="1"/>
  <c r="W825" i="20"/>
  <c r="AG825" i="20" s="1"/>
  <c r="W833" i="20"/>
  <c r="AG833" i="20" s="1"/>
  <c r="W841" i="20"/>
  <c r="AG841" i="20" s="1"/>
  <c r="W849" i="20"/>
  <c r="AG849" i="20" s="1"/>
  <c r="W857" i="20"/>
  <c r="AG857" i="20" s="1"/>
  <c r="W865" i="20"/>
  <c r="AG865" i="20" s="1"/>
  <c r="W873" i="20"/>
  <c r="AG873" i="20" s="1"/>
  <c r="Z880" i="20"/>
  <c r="AJ880" i="20" s="1"/>
  <c r="W885" i="20"/>
  <c r="AG885" i="20" s="1"/>
  <c r="W893" i="20"/>
  <c r="AG893" i="20" s="1"/>
  <c r="W901" i="20"/>
  <c r="AG901" i="20" s="1"/>
  <c r="W909" i="20"/>
  <c r="AG909" i="20" s="1"/>
  <c r="W917" i="20"/>
  <c r="AG917" i="20" s="1"/>
  <c r="W925" i="20"/>
  <c r="AG925" i="20" s="1"/>
  <c r="W933" i="20"/>
  <c r="AG933" i="20" s="1"/>
  <c r="W941" i="20"/>
  <c r="AG941" i="20" s="1"/>
  <c r="W949" i="20"/>
  <c r="AG949" i="20" s="1"/>
  <c r="W957" i="20"/>
  <c r="AG957" i="20" s="1"/>
  <c r="W965" i="20"/>
  <c r="AG965" i="20" s="1"/>
  <c r="W973" i="20"/>
  <c r="AG973" i="20" s="1"/>
  <c r="W981" i="20"/>
  <c r="AG981" i="20" s="1"/>
  <c r="W989" i="20"/>
  <c r="AG989" i="20" s="1"/>
  <c r="W997" i="20"/>
  <c r="AG997" i="20" s="1"/>
  <c r="W797" i="20"/>
  <c r="AG797" i="20" s="1"/>
  <c r="W805" i="20"/>
  <c r="AG805" i="20" s="1"/>
  <c r="W813" i="20"/>
  <c r="AG813" i="20" s="1"/>
  <c r="W821" i="20"/>
  <c r="AG821" i="20" s="1"/>
  <c r="W829" i="20"/>
  <c r="AG829" i="20" s="1"/>
  <c r="W837" i="20"/>
  <c r="AG837" i="20" s="1"/>
  <c r="W845" i="20"/>
  <c r="AG845" i="20" s="1"/>
  <c r="W853" i="20"/>
  <c r="AG853" i="20" s="1"/>
  <c r="W861" i="20"/>
  <c r="AG861" i="20" s="1"/>
  <c r="W869" i="20"/>
  <c r="AG869" i="20" s="1"/>
  <c r="W877" i="20"/>
  <c r="AG877" i="20" s="1"/>
  <c r="W881" i="20"/>
  <c r="AG881" i="20" s="1"/>
  <c r="W889" i="20"/>
  <c r="AG889" i="20" s="1"/>
  <c r="W897" i="20"/>
  <c r="AG897" i="20" s="1"/>
  <c r="W905" i="20"/>
  <c r="AG905" i="20" s="1"/>
  <c r="W913" i="20"/>
  <c r="AG913" i="20" s="1"/>
  <c r="W921" i="20"/>
  <c r="AG921" i="20" s="1"/>
  <c r="W929" i="20"/>
  <c r="AG929" i="20" s="1"/>
  <c r="W937" i="20"/>
  <c r="AG937" i="20" s="1"/>
  <c r="W945" i="20"/>
  <c r="AG945" i="20" s="1"/>
  <c r="W953" i="20"/>
  <c r="AG953" i="20" s="1"/>
  <c r="W961" i="20"/>
  <c r="AG961" i="20" s="1"/>
  <c r="W969" i="20"/>
  <c r="AG969" i="20" s="1"/>
  <c r="W977" i="20"/>
  <c r="AG977" i="20" s="1"/>
  <c r="W985" i="20"/>
  <c r="AG985" i="20" s="1"/>
  <c r="W993" i="20"/>
  <c r="AG993" i="20" s="1"/>
  <c r="AI28" i="20"/>
  <c r="Z40" i="20"/>
  <c r="AJ40" i="20" s="1"/>
  <c r="W40" i="20"/>
  <c r="AG40" i="20" s="1"/>
  <c r="U40" i="20"/>
  <c r="AE40" i="20" s="1"/>
  <c r="Z48" i="20"/>
  <c r="AJ48" i="20" s="1"/>
  <c r="W48" i="20"/>
  <c r="AG48" i="20" s="1"/>
  <c r="U48" i="20"/>
  <c r="AE48" i="20" s="1"/>
  <c r="Z56" i="20"/>
  <c r="AJ56" i="20" s="1"/>
  <c r="W56" i="20"/>
  <c r="AG56" i="20" s="1"/>
  <c r="U56" i="20"/>
  <c r="AE56" i="20" s="1"/>
  <c r="Z64" i="20"/>
  <c r="AJ64" i="20" s="1"/>
  <c r="W64" i="20"/>
  <c r="AG64" i="20" s="1"/>
  <c r="U64" i="20"/>
  <c r="AE64" i="20" s="1"/>
  <c r="Z72" i="20"/>
  <c r="AJ72" i="20" s="1"/>
  <c r="W72" i="20"/>
  <c r="AG72" i="20" s="1"/>
  <c r="U72" i="20"/>
  <c r="AE72" i="20" s="1"/>
  <c r="Z80" i="20"/>
  <c r="AJ80" i="20" s="1"/>
  <c r="W80" i="20"/>
  <c r="AG80" i="20" s="1"/>
  <c r="U80" i="20"/>
  <c r="AE80" i="20" s="1"/>
  <c r="Z36" i="20"/>
  <c r="AJ36" i="20" s="1"/>
  <c r="W36" i="20"/>
  <c r="AG36" i="20" s="1"/>
  <c r="U36" i="20"/>
  <c r="AE36" i="20" s="1"/>
  <c r="Z44" i="20"/>
  <c r="AJ44" i="20" s="1"/>
  <c r="W44" i="20"/>
  <c r="AG44" i="20" s="1"/>
  <c r="U44" i="20"/>
  <c r="AE44" i="20" s="1"/>
  <c r="Z52" i="20"/>
  <c r="AJ52" i="20" s="1"/>
  <c r="W52" i="20"/>
  <c r="AG52" i="20" s="1"/>
  <c r="U52" i="20"/>
  <c r="AE52" i="20" s="1"/>
  <c r="Z60" i="20"/>
  <c r="AJ60" i="20" s="1"/>
  <c r="W60" i="20"/>
  <c r="AG60" i="20" s="1"/>
  <c r="U60" i="20"/>
  <c r="AE60" i="20" s="1"/>
  <c r="Z68" i="20"/>
  <c r="AJ68" i="20" s="1"/>
  <c r="W68" i="20"/>
  <c r="AG68" i="20" s="1"/>
  <c r="U68" i="20"/>
  <c r="AE68" i="20" s="1"/>
  <c r="Z76" i="20"/>
  <c r="AJ76" i="20" s="1"/>
  <c r="W76" i="20"/>
  <c r="AG76" i="20" s="1"/>
  <c r="U76" i="20"/>
  <c r="AE76" i="20" s="1"/>
  <c r="Z84" i="20"/>
  <c r="AJ84" i="20" s="1"/>
  <c r="Y84" i="20"/>
  <c r="AI84" i="20" s="1"/>
  <c r="U84" i="20"/>
  <c r="AE84" i="20" s="1"/>
  <c r="W84" i="20"/>
  <c r="AG84" i="20" s="1"/>
  <c r="U38" i="20"/>
  <c r="AE38" i="20" s="1"/>
  <c r="Y38" i="20"/>
  <c r="AI38" i="20" s="1"/>
  <c r="U42" i="20"/>
  <c r="AE42" i="20" s="1"/>
  <c r="Y42" i="20"/>
  <c r="AI42" i="20" s="1"/>
  <c r="U46" i="20"/>
  <c r="AE46" i="20" s="1"/>
  <c r="Y46" i="20"/>
  <c r="AI46" i="20" s="1"/>
  <c r="U50" i="20"/>
  <c r="AE50" i="20" s="1"/>
  <c r="Y50" i="20"/>
  <c r="AI50" i="20" s="1"/>
  <c r="U54" i="20"/>
  <c r="AE54" i="20" s="1"/>
  <c r="Y54" i="20"/>
  <c r="AI54" i="20" s="1"/>
  <c r="U58" i="20"/>
  <c r="AE58" i="20" s="1"/>
  <c r="Y58" i="20"/>
  <c r="AI58" i="20" s="1"/>
  <c r="U62" i="20"/>
  <c r="AE62" i="20" s="1"/>
  <c r="Y62" i="20"/>
  <c r="AI62" i="20" s="1"/>
  <c r="U66" i="20"/>
  <c r="AE66" i="20" s="1"/>
  <c r="Y66" i="20"/>
  <c r="AI66" i="20" s="1"/>
  <c r="U70" i="20"/>
  <c r="AE70" i="20" s="1"/>
  <c r="Y70" i="20"/>
  <c r="AI70" i="20" s="1"/>
  <c r="U74" i="20"/>
  <c r="AE74" i="20" s="1"/>
  <c r="Y74" i="20"/>
  <c r="AI74" i="20" s="1"/>
  <c r="U78" i="20"/>
  <c r="AE78" i="20" s="1"/>
  <c r="Y78" i="20"/>
  <c r="AI78" i="20" s="1"/>
  <c r="U82" i="20"/>
  <c r="AE82" i="20" s="1"/>
  <c r="Y82" i="20"/>
  <c r="AI82" i="20" s="1"/>
  <c r="U86" i="20"/>
  <c r="AE86" i="20" s="1"/>
  <c r="Y86" i="20"/>
  <c r="AI86" i="20" s="1"/>
  <c r="W88" i="20"/>
  <c r="AG88" i="20" s="1"/>
  <c r="U90" i="20"/>
  <c r="AE90" i="20" s="1"/>
  <c r="Y90" i="20"/>
  <c r="AI90" i="20" s="1"/>
  <c r="W92" i="20"/>
  <c r="AG92" i="20" s="1"/>
  <c r="U94" i="20"/>
  <c r="AE94" i="20" s="1"/>
  <c r="Y94" i="20"/>
  <c r="AI94" i="20" s="1"/>
  <c r="W96" i="20"/>
  <c r="AG96" i="20" s="1"/>
  <c r="U98" i="20"/>
  <c r="AE98" i="20" s="1"/>
  <c r="Y98" i="20"/>
  <c r="AI98" i="20" s="1"/>
  <c r="W100" i="20"/>
  <c r="AG100" i="20" s="1"/>
  <c r="U102" i="20"/>
  <c r="AE102" i="20" s="1"/>
  <c r="Y102" i="20"/>
  <c r="AI102" i="20" s="1"/>
  <c r="W104" i="20"/>
  <c r="AG104" i="20" s="1"/>
  <c r="U106" i="20"/>
  <c r="AE106" i="20" s="1"/>
  <c r="Y106" i="20"/>
  <c r="AI106" i="20" s="1"/>
  <c r="W108" i="20"/>
  <c r="AG108" i="20" s="1"/>
  <c r="U110" i="20"/>
  <c r="AE110" i="20" s="1"/>
  <c r="Y110" i="20"/>
  <c r="AI110" i="20" s="1"/>
  <c r="W112" i="20"/>
  <c r="AG112" i="20" s="1"/>
  <c r="U114" i="20"/>
  <c r="AE114" i="20" s="1"/>
  <c r="Y114" i="20"/>
  <c r="AI114" i="20" s="1"/>
  <c r="W116" i="20"/>
  <c r="AG116" i="20" s="1"/>
  <c r="U118" i="20"/>
  <c r="AE118" i="20" s="1"/>
  <c r="Y118" i="20"/>
  <c r="AI118" i="20" s="1"/>
  <c r="W120" i="20"/>
  <c r="AG120" i="20" s="1"/>
  <c r="U122" i="20"/>
  <c r="AE122" i="20" s="1"/>
  <c r="Y122" i="20"/>
  <c r="AI122" i="20" s="1"/>
  <c r="W124" i="20"/>
  <c r="AG124" i="20" s="1"/>
  <c r="U126" i="20"/>
  <c r="AE126" i="20" s="1"/>
  <c r="Y126" i="20"/>
  <c r="AI126" i="20" s="1"/>
  <c r="W128" i="20"/>
  <c r="AG128" i="20" s="1"/>
  <c r="U130" i="20"/>
  <c r="AE130" i="20" s="1"/>
  <c r="Y130" i="20"/>
  <c r="AI130" i="20" s="1"/>
  <c r="W132" i="20"/>
  <c r="AG132" i="20" s="1"/>
  <c r="U134" i="20"/>
  <c r="AE134" i="20" s="1"/>
  <c r="Y134" i="20"/>
  <c r="AI134" i="20" s="1"/>
  <c r="W136" i="20"/>
  <c r="AG136" i="20" s="1"/>
  <c r="U138" i="20"/>
  <c r="AE138" i="20" s="1"/>
  <c r="Y138" i="20"/>
  <c r="AI138" i="20" s="1"/>
  <c r="W140" i="20"/>
  <c r="AG140" i="20" s="1"/>
  <c r="U142" i="20"/>
  <c r="AE142" i="20" s="1"/>
  <c r="Y142" i="20"/>
  <c r="AI142" i="20" s="1"/>
  <c r="W144" i="20"/>
  <c r="AG144" i="20" s="1"/>
  <c r="U146" i="20"/>
  <c r="AE146" i="20" s="1"/>
  <c r="Y146" i="20"/>
  <c r="AI146" i="20" s="1"/>
  <c r="W148" i="20"/>
  <c r="AG148" i="20" s="1"/>
  <c r="U150" i="20"/>
  <c r="AE150" i="20" s="1"/>
  <c r="Y150" i="20"/>
  <c r="AI150" i="20" s="1"/>
  <c r="W152" i="20"/>
  <c r="AG152" i="20" s="1"/>
  <c r="U154" i="20"/>
  <c r="AE154" i="20" s="1"/>
  <c r="Y154" i="20"/>
  <c r="AI154" i="20" s="1"/>
  <c r="W156" i="20"/>
  <c r="AG156" i="20" s="1"/>
  <c r="U158" i="20"/>
  <c r="AE158" i="20" s="1"/>
  <c r="Y158" i="20"/>
  <c r="AI158" i="20" s="1"/>
  <c r="W160" i="20"/>
  <c r="AG160" i="20" s="1"/>
  <c r="U162" i="20"/>
  <c r="AE162" i="20" s="1"/>
  <c r="Y162" i="20"/>
  <c r="AI162" i="20" s="1"/>
  <c r="W164" i="20"/>
  <c r="AG164" i="20" s="1"/>
  <c r="U166" i="20"/>
  <c r="AE166" i="20" s="1"/>
  <c r="Y166" i="20"/>
  <c r="AI166" i="20" s="1"/>
  <c r="W168" i="20"/>
  <c r="AG168" i="20" s="1"/>
  <c r="U170" i="20"/>
  <c r="AE170" i="20" s="1"/>
  <c r="Y170" i="20"/>
  <c r="AI170" i="20" s="1"/>
  <c r="W172" i="20"/>
  <c r="AG172" i="20" s="1"/>
  <c r="U174" i="20"/>
  <c r="AE174" i="20" s="1"/>
  <c r="Y174" i="20"/>
  <c r="AI174" i="20" s="1"/>
  <c r="W176" i="20"/>
  <c r="AG176" i="20" s="1"/>
  <c r="U178" i="20"/>
  <c r="AE178" i="20" s="1"/>
  <c r="Y178" i="20"/>
  <c r="AI178" i="20" s="1"/>
  <c r="W180" i="20"/>
  <c r="AG180" i="20" s="1"/>
  <c r="U182" i="20"/>
  <c r="AE182" i="20" s="1"/>
  <c r="Y182" i="20"/>
  <c r="AI182" i="20" s="1"/>
  <c r="W184" i="20"/>
  <c r="AG184" i="20" s="1"/>
  <c r="U186" i="20"/>
  <c r="AE186" i="20" s="1"/>
  <c r="Y186" i="20"/>
  <c r="AI186" i="20" s="1"/>
  <c r="W188" i="20"/>
  <c r="AG188" i="20" s="1"/>
  <c r="U190" i="20"/>
  <c r="AE190" i="20" s="1"/>
  <c r="Y190" i="20"/>
  <c r="AI190" i="20" s="1"/>
  <c r="W192" i="20"/>
  <c r="AG192" i="20" s="1"/>
  <c r="U194" i="20"/>
  <c r="AE194" i="20" s="1"/>
  <c r="Y194" i="20"/>
  <c r="AI194" i="20" s="1"/>
  <c r="W196" i="20"/>
  <c r="AG196" i="20" s="1"/>
  <c r="U198" i="20"/>
  <c r="AE198" i="20" s="1"/>
  <c r="Y198" i="20"/>
  <c r="AI198" i="20" s="1"/>
  <c r="W200" i="20"/>
  <c r="AG200" i="20" s="1"/>
  <c r="U202" i="20"/>
  <c r="AE202" i="20" s="1"/>
  <c r="Y202" i="20"/>
  <c r="AI202" i="20" s="1"/>
  <c r="W204" i="20"/>
  <c r="AG204" i="20" s="1"/>
  <c r="U206" i="20"/>
  <c r="AE206" i="20" s="1"/>
  <c r="Y206" i="20"/>
  <c r="AI206" i="20" s="1"/>
  <c r="W208" i="20"/>
  <c r="AG208" i="20" s="1"/>
  <c r="U210" i="20"/>
  <c r="AE210" i="20" s="1"/>
  <c r="Y210" i="20"/>
  <c r="AI210" i="20" s="1"/>
  <c r="W212" i="20"/>
  <c r="AG212" i="20" s="1"/>
  <c r="U214" i="20"/>
  <c r="AE214" i="20" s="1"/>
  <c r="Y214" i="20"/>
  <c r="AI214" i="20" s="1"/>
  <c r="W216" i="20"/>
  <c r="AG216" i="20" s="1"/>
  <c r="U218" i="20"/>
  <c r="AE218" i="20" s="1"/>
  <c r="Y218" i="20"/>
  <c r="AI218" i="20" s="1"/>
  <c r="W220" i="20"/>
  <c r="AG220" i="20" s="1"/>
  <c r="U222" i="20"/>
  <c r="AE222" i="20" s="1"/>
  <c r="Y222" i="20"/>
  <c r="AI222" i="20" s="1"/>
  <c r="W224" i="20"/>
  <c r="AG224" i="20" s="1"/>
  <c r="U226" i="20"/>
  <c r="AE226" i="20" s="1"/>
  <c r="Y226" i="20"/>
  <c r="AI226" i="20" s="1"/>
  <c r="W228" i="20"/>
  <c r="AG228" i="20" s="1"/>
  <c r="U230" i="20"/>
  <c r="AE230" i="20" s="1"/>
  <c r="Y230" i="20"/>
  <c r="AI230" i="20" s="1"/>
  <c r="W232" i="20"/>
  <c r="AG232" i="20" s="1"/>
  <c r="U234" i="20"/>
  <c r="AE234" i="20" s="1"/>
  <c r="Y234" i="20"/>
  <c r="AI234" i="20" s="1"/>
  <c r="W236" i="20"/>
  <c r="AG236" i="20" s="1"/>
  <c r="U238" i="20"/>
  <c r="AE238" i="20" s="1"/>
  <c r="Y238" i="20"/>
  <c r="AI238" i="20" s="1"/>
  <c r="W240" i="20"/>
  <c r="AG240" i="20" s="1"/>
  <c r="U242" i="20"/>
  <c r="AE242" i="20" s="1"/>
  <c r="Y242" i="20"/>
  <c r="AI242" i="20" s="1"/>
  <c r="W244" i="20"/>
  <c r="AG244" i="20" s="1"/>
  <c r="U246" i="20"/>
  <c r="AE246" i="20" s="1"/>
  <c r="Y246" i="20"/>
  <c r="AI246" i="20" s="1"/>
  <c r="W248" i="20"/>
  <c r="AG248" i="20" s="1"/>
  <c r="U250" i="20"/>
  <c r="AE250" i="20" s="1"/>
  <c r="Y250" i="20"/>
  <c r="AI250" i="20" s="1"/>
  <c r="W252" i="20"/>
  <c r="AG252" i="20" s="1"/>
  <c r="U254" i="20"/>
  <c r="AE254" i="20" s="1"/>
  <c r="Y254" i="20"/>
  <c r="AI254" i="20" s="1"/>
  <c r="W256" i="20"/>
  <c r="AG256" i="20" s="1"/>
  <c r="U258" i="20"/>
  <c r="AE258" i="20" s="1"/>
  <c r="Y258" i="20"/>
  <c r="AI258" i="20" s="1"/>
  <c r="W260" i="20"/>
  <c r="AG260" i="20" s="1"/>
  <c r="U262" i="20"/>
  <c r="AE262" i="20" s="1"/>
  <c r="Y262" i="20"/>
  <c r="AI262" i="20" s="1"/>
  <c r="W264" i="20"/>
  <c r="AG264" i="20" s="1"/>
  <c r="U266" i="20"/>
  <c r="AE266" i="20" s="1"/>
  <c r="Y266" i="20"/>
  <c r="AI266" i="20" s="1"/>
  <c r="W268" i="20"/>
  <c r="AG268" i="20" s="1"/>
  <c r="U270" i="20"/>
  <c r="AE270" i="20" s="1"/>
  <c r="Y270" i="20"/>
  <c r="AI270" i="20" s="1"/>
  <c r="W272" i="20"/>
  <c r="AG272" i="20" s="1"/>
  <c r="U274" i="20"/>
  <c r="AE274" i="20" s="1"/>
  <c r="Y274" i="20"/>
  <c r="AI274" i="20" s="1"/>
  <c r="W276" i="20"/>
  <c r="AG276" i="20" s="1"/>
  <c r="U278" i="20"/>
  <c r="AE278" i="20" s="1"/>
  <c r="Y278" i="20"/>
  <c r="AI278" i="20" s="1"/>
  <c r="W280" i="20"/>
  <c r="AG280" i="20" s="1"/>
  <c r="U282" i="20"/>
  <c r="AE282" i="20" s="1"/>
  <c r="Y282" i="20"/>
  <c r="AI282" i="20" s="1"/>
  <c r="W284" i="20"/>
  <c r="AG284" i="20" s="1"/>
  <c r="U286" i="20"/>
  <c r="AE286" i="20" s="1"/>
  <c r="Y286" i="20"/>
  <c r="AI286" i="20" s="1"/>
  <c r="W288" i="20"/>
  <c r="AG288" i="20" s="1"/>
  <c r="U290" i="20"/>
  <c r="AE290" i="20" s="1"/>
  <c r="Y290" i="20"/>
  <c r="AI290" i="20" s="1"/>
  <c r="W292" i="20"/>
  <c r="AG292" i="20" s="1"/>
  <c r="U294" i="20"/>
  <c r="AE294" i="20" s="1"/>
  <c r="Y294" i="20"/>
  <c r="AI294" i="20" s="1"/>
  <c r="W296" i="20"/>
  <c r="AG296" i="20" s="1"/>
  <c r="U298" i="20"/>
  <c r="AE298" i="20" s="1"/>
  <c r="Y298" i="20"/>
  <c r="AI298" i="20" s="1"/>
  <c r="W300" i="20"/>
  <c r="AG300" i="20" s="1"/>
  <c r="U302" i="20"/>
  <c r="AE302" i="20" s="1"/>
  <c r="Y302" i="20"/>
  <c r="AI302" i="20" s="1"/>
  <c r="W304" i="20"/>
  <c r="AG304" i="20" s="1"/>
  <c r="U306" i="20"/>
  <c r="AE306" i="20" s="1"/>
  <c r="Y306" i="20"/>
  <c r="AI306" i="20" s="1"/>
  <c r="W308" i="20"/>
  <c r="AG308" i="20" s="1"/>
  <c r="U310" i="20"/>
  <c r="AE310" i="20" s="1"/>
  <c r="Y310" i="20"/>
  <c r="AI310" i="20" s="1"/>
  <c r="W312" i="20"/>
  <c r="AG312" i="20" s="1"/>
  <c r="U314" i="20"/>
  <c r="AE314" i="20" s="1"/>
  <c r="Y314" i="20"/>
  <c r="AI314" i="20" s="1"/>
  <c r="W316" i="20"/>
  <c r="AG316" i="20" s="1"/>
  <c r="U318" i="20"/>
  <c r="AE318" i="20" s="1"/>
  <c r="Y318" i="20"/>
  <c r="AI318" i="20" s="1"/>
  <c r="W320" i="20"/>
  <c r="AG320" i="20" s="1"/>
  <c r="U322" i="20"/>
  <c r="AE322" i="20" s="1"/>
  <c r="Y322" i="20"/>
  <c r="AI322" i="20" s="1"/>
  <c r="W324" i="20"/>
  <c r="AG324" i="20" s="1"/>
  <c r="U326" i="20"/>
  <c r="AE326" i="20" s="1"/>
  <c r="Y326" i="20"/>
  <c r="AI326" i="20" s="1"/>
  <c r="W328" i="20"/>
  <c r="AG328" i="20" s="1"/>
  <c r="U330" i="20"/>
  <c r="AE330" i="20" s="1"/>
  <c r="Y330" i="20"/>
  <c r="AI330" i="20" s="1"/>
  <c r="W332" i="20"/>
  <c r="AG332" i="20" s="1"/>
  <c r="U334" i="20"/>
  <c r="AE334" i="20" s="1"/>
  <c r="Y334" i="20"/>
  <c r="AI334" i="20" s="1"/>
  <c r="W336" i="20"/>
  <c r="AG336" i="20" s="1"/>
  <c r="U338" i="20"/>
  <c r="AE338" i="20" s="1"/>
  <c r="Y338" i="20"/>
  <c r="AI338" i="20" s="1"/>
  <c r="W340" i="20"/>
  <c r="AG340" i="20" s="1"/>
  <c r="U342" i="20"/>
  <c r="AE342" i="20" s="1"/>
  <c r="Y342" i="20"/>
  <c r="AI342" i="20" s="1"/>
  <c r="W344" i="20"/>
  <c r="AG344" i="20" s="1"/>
  <c r="U346" i="20"/>
  <c r="AE346" i="20" s="1"/>
  <c r="Y346" i="20"/>
  <c r="AI346" i="20" s="1"/>
  <c r="W348" i="20"/>
  <c r="AG348" i="20" s="1"/>
  <c r="U350" i="20"/>
  <c r="AE350" i="20" s="1"/>
  <c r="Y350" i="20"/>
  <c r="AI350" i="20" s="1"/>
  <c r="W352" i="20"/>
  <c r="AG352" i="20" s="1"/>
  <c r="U354" i="20"/>
  <c r="AE354" i="20" s="1"/>
  <c r="Y354" i="20"/>
  <c r="AI354" i="20" s="1"/>
  <c r="W356" i="20"/>
  <c r="AG356" i="20" s="1"/>
  <c r="U358" i="20"/>
  <c r="AE358" i="20" s="1"/>
  <c r="Y358" i="20"/>
  <c r="AI358" i="20" s="1"/>
  <c r="W360" i="20"/>
  <c r="AG360" i="20" s="1"/>
  <c r="U362" i="20"/>
  <c r="AE362" i="20" s="1"/>
  <c r="Y362" i="20"/>
  <c r="AI362" i="20" s="1"/>
  <c r="W364" i="20"/>
  <c r="AG364" i="20" s="1"/>
  <c r="U366" i="20"/>
  <c r="AE366" i="20" s="1"/>
  <c r="Y366" i="20"/>
  <c r="AI366" i="20" s="1"/>
  <c r="W368" i="20"/>
  <c r="AG368" i="20" s="1"/>
  <c r="U370" i="20"/>
  <c r="AE370" i="20" s="1"/>
  <c r="Y370" i="20"/>
  <c r="AI370" i="20" s="1"/>
  <c r="W372" i="20"/>
  <c r="AG372" i="20" s="1"/>
  <c r="U374" i="20"/>
  <c r="AE374" i="20" s="1"/>
  <c r="Y374" i="20"/>
  <c r="AI374" i="20" s="1"/>
  <c r="W376" i="20"/>
  <c r="AG376" i="20" s="1"/>
  <c r="U378" i="20"/>
  <c r="AE378" i="20" s="1"/>
  <c r="Y378" i="20"/>
  <c r="AI378" i="20" s="1"/>
  <c r="W380" i="20"/>
  <c r="AG380" i="20" s="1"/>
  <c r="U382" i="20"/>
  <c r="AE382" i="20" s="1"/>
  <c r="Y382" i="20"/>
  <c r="AI382" i="20" s="1"/>
  <c r="W384" i="20"/>
  <c r="AG384" i="20" s="1"/>
  <c r="U386" i="20"/>
  <c r="AE386" i="20" s="1"/>
  <c r="Y386" i="20"/>
  <c r="AI386" i="20" s="1"/>
  <c r="W388" i="20"/>
  <c r="AG388" i="20" s="1"/>
  <c r="U390" i="20"/>
  <c r="AE390" i="20" s="1"/>
  <c r="Y390" i="20"/>
  <c r="AI390" i="20" s="1"/>
  <c r="W392" i="20"/>
  <c r="AG392" i="20" s="1"/>
  <c r="U394" i="20"/>
  <c r="AE394" i="20" s="1"/>
  <c r="Y394" i="20"/>
  <c r="AI394" i="20" s="1"/>
  <c r="W396" i="20"/>
  <c r="AG396" i="20" s="1"/>
  <c r="U398" i="20"/>
  <c r="AE398" i="20" s="1"/>
  <c r="Y398" i="20"/>
  <c r="AI398" i="20" s="1"/>
  <c r="W400" i="20"/>
  <c r="AG400" i="20" s="1"/>
  <c r="U402" i="20"/>
  <c r="AE402" i="20" s="1"/>
  <c r="Y402" i="20"/>
  <c r="AI402" i="20" s="1"/>
  <c r="W404" i="20"/>
  <c r="AG404" i="20" s="1"/>
  <c r="U406" i="20"/>
  <c r="AE406" i="20" s="1"/>
  <c r="Y406" i="20"/>
  <c r="AI406" i="20" s="1"/>
  <c r="W408" i="20"/>
  <c r="AG408" i="20" s="1"/>
  <c r="U410" i="20"/>
  <c r="AE410" i="20" s="1"/>
  <c r="Y410" i="20"/>
  <c r="AI410" i="20" s="1"/>
  <c r="W412" i="20"/>
  <c r="AG412" i="20" s="1"/>
  <c r="U414" i="20"/>
  <c r="AE414" i="20" s="1"/>
  <c r="Y414" i="20"/>
  <c r="AI414" i="20" s="1"/>
  <c r="W416" i="20"/>
  <c r="AG416" i="20" s="1"/>
  <c r="U418" i="20"/>
  <c r="AE418" i="20" s="1"/>
  <c r="Y418" i="20"/>
  <c r="AI418" i="20" s="1"/>
  <c r="W420" i="20"/>
  <c r="AG420" i="20" s="1"/>
  <c r="U422" i="20"/>
  <c r="AE422" i="20" s="1"/>
  <c r="Y422" i="20"/>
  <c r="AI422" i="20" s="1"/>
  <c r="W424" i="20"/>
  <c r="AG424" i="20" s="1"/>
  <c r="U426" i="20"/>
  <c r="AE426" i="20" s="1"/>
  <c r="Y426" i="20"/>
  <c r="AI426" i="20" s="1"/>
  <c r="W428" i="20"/>
  <c r="AG428" i="20" s="1"/>
  <c r="U430" i="20"/>
  <c r="AE430" i="20" s="1"/>
  <c r="Y430" i="20"/>
  <c r="AI430" i="20" s="1"/>
  <c r="W432" i="20"/>
  <c r="AG432" i="20" s="1"/>
  <c r="U434" i="20"/>
  <c r="AE434" i="20" s="1"/>
  <c r="Y434" i="20"/>
  <c r="AI434" i="20" s="1"/>
  <c r="W436" i="20"/>
  <c r="AG436" i="20" s="1"/>
  <c r="U438" i="20"/>
  <c r="AE438" i="20" s="1"/>
  <c r="Y438" i="20"/>
  <c r="AI438" i="20" s="1"/>
  <c r="W440" i="20"/>
  <c r="AG440" i="20" s="1"/>
  <c r="U442" i="20"/>
  <c r="AE442" i="20" s="1"/>
  <c r="Y442" i="20"/>
  <c r="AI442" i="20" s="1"/>
  <c r="W444" i="20"/>
  <c r="AG444" i="20" s="1"/>
  <c r="U446" i="20"/>
  <c r="AE446" i="20" s="1"/>
  <c r="Y446" i="20"/>
  <c r="AI446" i="20" s="1"/>
  <c r="W448" i="20"/>
  <c r="AG448" i="20" s="1"/>
  <c r="U450" i="20"/>
  <c r="AE450" i="20" s="1"/>
  <c r="Y450" i="20"/>
  <c r="AI450" i="20" s="1"/>
  <c r="W452" i="20"/>
  <c r="AG452" i="20" s="1"/>
  <c r="U454" i="20"/>
  <c r="AE454" i="20" s="1"/>
  <c r="Y454" i="20"/>
  <c r="AI454" i="20" s="1"/>
  <c r="W456" i="20"/>
  <c r="AG456" i="20" s="1"/>
  <c r="U458" i="20"/>
  <c r="AE458" i="20" s="1"/>
  <c r="Y458" i="20"/>
  <c r="AI458" i="20" s="1"/>
  <c r="W460" i="20"/>
  <c r="AG460" i="20" s="1"/>
  <c r="U462" i="20"/>
  <c r="AE462" i="20" s="1"/>
  <c r="Y462" i="20"/>
  <c r="AI462" i="20" s="1"/>
  <c r="W464" i="20"/>
  <c r="AG464" i="20" s="1"/>
  <c r="U466" i="20"/>
  <c r="AE466" i="20" s="1"/>
  <c r="Y466" i="20"/>
  <c r="AI466" i="20" s="1"/>
  <c r="W468" i="20"/>
  <c r="AG468" i="20" s="1"/>
  <c r="U470" i="20"/>
  <c r="AE470" i="20" s="1"/>
  <c r="Y470" i="20"/>
  <c r="AI470" i="20" s="1"/>
  <c r="W472" i="20"/>
  <c r="AG472" i="20" s="1"/>
  <c r="U474" i="20"/>
  <c r="AE474" i="20" s="1"/>
  <c r="Y474" i="20"/>
  <c r="AI474" i="20" s="1"/>
  <c r="W476" i="20"/>
  <c r="AG476" i="20" s="1"/>
  <c r="U478" i="20"/>
  <c r="AE478" i="20" s="1"/>
  <c r="Y478" i="20"/>
  <c r="AI478" i="20" s="1"/>
  <c r="W480" i="20"/>
  <c r="AG480" i="20" s="1"/>
  <c r="U482" i="20"/>
  <c r="AE482" i="20" s="1"/>
  <c r="Y482" i="20"/>
  <c r="AI482" i="20" s="1"/>
  <c r="W484" i="20"/>
  <c r="AG484" i="20" s="1"/>
  <c r="U486" i="20"/>
  <c r="AE486" i="20" s="1"/>
  <c r="Y486" i="20"/>
  <c r="AI486" i="20" s="1"/>
  <c r="W488" i="20"/>
  <c r="AG488" i="20" s="1"/>
  <c r="U490" i="20"/>
  <c r="AE490" i="20" s="1"/>
  <c r="Y490" i="20"/>
  <c r="AI490" i="20" s="1"/>
  <c r="W492" i="20"/>
  <c r="AG492" i="20" s="1"/>
  <c r="U494" i="20"/>
  <c r="AE494" i="20" s="1"/>
  <c r="Y494" i="20"/>
  <c r="AI494" i="20" s="1"/>
  <c r="W496" i="20"/>
  <c r="AG496" i="20" s="1"/>
  <c r="U498" i="20"/>
  <c r="AE498" i="20" s="1"/>
  <c r="Y498" i="20"/>
  <c r="AI498" i="20" s="1"/>
  <c r="W500" i="20"/>
  <c r="AG500" i="20" s="1"/>
  <c r="U502" i="20"/>
  <c r="AE502" i="20" s="1"/>
  <c r="Y502" i="20"/>
  <c r="AI502" i="20" s="1"/>
  <c r="W504" i="20"/>
  <c r="AG504" i="20" s="1"/>
  <c r="U506" i="20"/>
  <c r="AE506" i="20" s="1"/>
  <c r="Y506" i="20"/>
  <c r="AI506" i="20" s="1"/>
  <c r="W508" i="20"/>
  <c r="AG508" i="20" s="1"/>
  <c r="U510" i="20"/>
  <c r="AE510" i="20" s="1"/>
  <c r="Y510" i="20"/>
  <c r="AI510" i="20" s="1"/>
  <c r="W512" i="20"/>
  <c r="AG512" i="20" s="1"/>
  <c r="U514" i="20"/>
  <c r="AE514" i="20" s="1"/>
  <c r="Y514" i="20"/>
  <c r="AI514" i="20" s="1"/>
  <c r="W516" i="20"/>
  <c r="AG516" i="20" s="1"/>
  <c r="U518" i="20"/>
  <c r="AE518" i="20" s="1"/>
  <c r="Y518" i="20"/>
  <c r="AI518" i="20" s="1"/>
  <c r="W520" i="20"/>
  <c r="AG520" i="20" s="1"/>
  <c r="U522" i="20"/>
  <c r="AE522" i="20" s="1"/>
  <c r="Y522" i="20"/>
  <c r="AI522" i="20" s="1"/>
  <c r="W524" i="20"/>
  <c r="AG524" i="20" s="1"/>
  <c r="U526" i="20"/>
  <c r="AE526" i="20" s="1"/>
  <c r="Y526" i="20"/>
  <c r="AI526" i="20" s="1"/>
  <c r="W528" i="20"/>
  <c r="AG528" i="20" s="1"/>
  <c r="U530" i="20"/>
  <c r="AE530" i="20" s="1"/>
  <c r="Y530" i="20"/>
  <c r="AI530" i="20" s="1"/>
  <c r="W532" i="20"/>
  <c r="AG532" i="20" s="1"/>
  <c r="U534" i="20"/>
  <c r="AE534" i="20" s="1"/>
  <c r="Y534" i="20"/>
  <c r="AI534" i="20" s="1"/>
  <c r="W536" i="20"/>
  <c r="AG536" i="20" s="1"/>
  <c r="U538" i="20"/>
  <c r="AE538" i="20" s="1"/>
  <c r="Y538" i="20"/>
  <c r="AI538" i="20" s="1"/>
  <c r="W540" i="20"/>
  <c r="AG540" i="20" s="1"/>
  <c r="U542" i="20"/>
  <c r="AE542" i="20" s="1"/>
  <c r="Y542" i="20"/>
  <c r="AI542" i="20" s="1"/>
  <c r="W544" i="20"/>
  <c r="AG544" i="20" s="1"/>
  <c r="U547" i="20"/>
  <c r="AE547" i="20" s="1"/>
  <c r="Y547" i="20"/>
  <c r="AI547" i="20" s="1"/>
  <c r="Z548" i="20"/>
  <c r="AJ548" i="20" s="1"/>
  <c r="W549" i="20"/>
  <c r="AG549" i="20" s="1"/>
  <c r="U551" i="20"/>
  <c r="AE551" i="20" s="1"/>
  <c r="Y551" i="20"/>
  <c r="AI551" i="20" s="1"/>
  <c r="Z552" i="20"/>
  <c r="AJ552" i="20" s="1"/>
  <c r="W553" i="20"/>
  <c r="AG553" i="20" s="1"/>
  <c r="U555" i="20"/>
  <c r="AE555" i="20" s="1"/>
  <c r="Y555" i="20"/>
  <c r="AI555" i="20" s="1"/>
  <c r="Z556" i="20"/>
  <c r="AJ556" i="20" s="1"/>
  <c r="W557" i="20"/>
  <c r="AG557" i="20" s="1"/>
  <c r="U559" i="20"/>
  <c r="AE559" i="20" s="1"/>
  <c r="Y559" i="20"/>
  <c r="AI559" i="20" s="1"/>
  <c r="Z560" i="20"/>
  <c r="AJ560" i="20" s="1"/>
  <c r="W561" i="20"/>
  <c r="AG561" i="20" s="1"/>
  <c r="U563" i="20"/>
  <c r="AE563" i="20" s="1"/>
  <c r="Y563" i="20"/>
  <c r="AI563" i="20" s="1"/>
  <c r="Z564" i="20"/>
  <c r="AJ564" i="20" s="1"/>
  <c r="W565" i="20"/>
  <c r="AG565" i="20" s="1"/>
  <c r="U567" i="20"/>
  <c r="AE567" i="20" s="1"/>
  <c r="Y567" i="20"/>
  <c r="AI567" i="20" s="1"/>
  <c r="Z568" i="20"/>
  <c r="AJ568" i="20" s="1"/>
  <c r="W569" i="20"/>
  <c r="AG569" i="20" s="1"/>
  <c r="U571" i="20"/>
  <c r="AE571" i="20" s="1"/>
  <c r="Y571" i="20"/>
  <c r="AI571" i="20" s="1"/>
  <c r="Z572" i="20"/>
  <c r="AJ572" i="20" s="1"/>
  <c r="W573" i="20"/>
  <c r="AG573" i="20" s="1"/>
  <c r="U575" i="20"/>
  <c r="AE575" i="20" s="1"/>
  <c r="Y575" i="20"/>
  <c r="AI575" i="20" s="1"/>
  <c r="W577" i="20"/>
  <c r="AG577" i="20" s="1"/>
  <c r="U579" i="20"/>
  <c r="AE579" i="20" s="1"/>
  <c r="Y579" i="20"/>
  <c r="AI579" i="20" s="1"/>
  <c r="W581" i="20"/>
  <c r="AG581" i="20" s="1"/>
  <c r="U583" i="20"/>
  <c r="AE583" i="20" s="1"/>
  <c r="Y583" i="20"/>
  <c r="AI583" i="20" s="1"/>
  <c r="W585" i="20"/>
  <c r="AG585" i="20" s="1"/>
  <c r="U587" i="20"/>
  <c r="AE587" i="20" s="1"/>
  <c r="Y587" i="20"/>
  <c r="AI587" i="20" s="1"/>
  <c r="W589" i="20"/>
  <c r="AG589" i="20" s="1"/>
  <c r="U591" i="20"/>
  <c r="AE591" i="20" s="1"/>
  <c r="Y591" i="20"/>
  <c r="AI591" i="20" s="1"/>
  <c r="W593" i="20"/>
  <c r="AG593" i="20" s="1"/>
  <c r="U595" i="20"/>
  <c r="AE595" i="20" s="1"/>
  <c r="Y595" i="20"/>
  <c r="AI595" i="20" s="1"/>
  <c r="W597" i="20"/>
  <c r="AG597" i="20" s="1"/>
  <c r="U599" i="20"/>
  <c r="AE599" i="20" s="1"/>
  <c r="Y599" i="20"/>
  <c r="AI599" i="20" s="1"/>
  <c r="W601" i="20"/>
  <c r="AG601" i="20" s="1"/>
  <c r="U603" i="20"/>
  <c r="AE603" i="20" s="1"/>
  <c r="Y603" i="20"/>
  <c r="AI603" i="20" s="1"/>
  <c r="W605" i="20"/>
  <c r="AG605" i="20" s="1"/>
  <c r="U607" i="20"/>
  <c r="AE607" i="20" s="1"/>
  <c r="Y607" i="20"/>
  <c r="AI607" i="20" s="1"/>
  <c r="W609" i="20"/>
  <c r="AG609" i="20" s="1"/>
  <c r="U611" i="20"/>
  <c r="AE611" i="20" s="1"/>
  <c r="Y611" i="20"/>
  <c r="AI611" i="20" s="1"/>
  <c r="W613" i="20"/>
  <c r="AG613" i="20" s="1"/>
  <c r="U615" i="20"/>
  <c r="AE615" i="20" s="1"/>
  <c r="Y615" i="20"/>
  <c r="AI615" i="20" s="1"/>
  <c r="W617" i="20"/>
  <c r="AG617" i="20" s="1"/>
  <c r="U619" i="20"/>
  <c r="AE619" i="20" s="1"/>
  <c r="Y619" i="20"/>
  <c r="AI619" i="20" s="1"/>
  <c r="W621" i="20"/>
  <c r="AG621" i="20" s="1"/>
  <c r="V622" i="20"/>
  <c r="AF622" i="20" s="1"/>
  <c r="W623" i="20"/>
  <c r="AG623" i="20" s="1"/>
  <c r="U625" i="20"/>
  <c r="AE625" i="20" s="1"/>
  <c r="Y625" i="20"/>
  <c r="AI625" i="20" s="1"/>
  <c r="U627" i="20"/>
  <c r="AE627" i="20" s="1"/>
  <c r="Y627" i="20"/>
  <c r="AI627" i="20" s="1"/>
  <c r="W629" i="20"/>
  <c r="AG629" i="20" s="1"/>
  <c r="U631" i="20"/>
  <c r="AE631" i="20" s="1"/>
  <c r="Y631" i="20"/>
  <c r="AI631" i="20" s="1"/>
  <c r="W633" i="20"/>
  <c r="AG633" i="20" s="1"/>
  <c r="U635" i="20"/>
  <c r="AE635" i="20" s="1"/>
  <c r="Y635" i="20"/>
  <c r="AI635" i="20" s="1"/>
  <c r="W637" i="20"/>
  <c r="AG637" i="20" s="1"/>
  <c r="U639" i="20"/>
  <c r="AE639" i="20" s="1"/>
  <c r="Y639" i="20"/>
  <c r="AI639" i="20" s="1"/>
  <c r="W641" i="20"/>
  <c r="AG641" i="20" s="1"/>
  <c r="U643" i="20"/>
  <c r="AE643" i="20" s="1"/>
  <c r="Y643" i="20"/>
  <c r="AI643" i="20" s="1"/>
  <c r="W645" i="20"/>
  <c r="AG645" i="20" s="1"/>
  <c r="U647" i="20"/>
  <c r="AE647" i="20" s="1"/>
  <c r="Y647" i="20"/>
  <c r="AI647" i="20" s="1"/>
  <c r="W649" i="20"/>
  <c r="AG649" i="20" s="1"/>
  <c r="U651" i="20"/>
  <c r="AE651" i="20" s="1"/>
  <c r="Y651" i="20"/>
  <c r="AI651" i="20" s="1"/>
  <c r="W653" i="20"/>
  <c r="AG653" i="20" s="1"/>
  <c r="U655" i="20"/>
  <c r="AE655" i="20" s="1"/>
  <c r="Y655" i="20"/>
  <c r="AI655" i="20" s="1"/>
  <c r="W657" i="20"/>
  <c r="AG657" i="20" s="1"/>
  <c r="U659" i="20"/>
  <c r="AE659" i="20" s="1"/>
  <c r="Y659" i="20"/>
  <c r="AI659" i="20" s="1"/>
  <c r="W661" i="20"/>
  <c r="AG661" i="20" s="1"/>
  <c r="U663" i="20"/>
  <c r="AE663" i="20" s="1"/>
  <c r="Y663" i="20"/>
  <c r="AI663" i="20" s="1"/>
  <c r="Z664" i="20"/>
  <c r="AJ664" i="20" s="1"/>
  <c r="W665" i="20"/>
  <c r="AG665" i="20" s="1"/>
  <c r="U667" i="20"/>
  <c r="AE667" i="20" s="1"/>
  <c r="Y667" i="20"/>
  <c r="AI667" i="20" s="1"/>
  <c r="W669" i="20"/>
  <c r="AG669" i="20" s="1"/>
  <c r="U671" i="20"/>
  <c r="AE671" i="20" s="1"/>
  <c r="Y671" i="20"/>
  <c r="AI671" i="20" s="1"/>
  <c r="W673" i="20"/>
  <c r="AG673" i="20" s="1"/>
  <c r="U675" i="20"/>
  <c r="AE675" i="20" s="1"/>
  <c r="Y675" i="20"/>
  <c r="AI675" i="20" s="1"/>
  <c r="W677" i="20"/>
  <c r="AG677" i="20" s="1"/>
  <c r="U679" i="20"/>
  <c r="AE679" i="20" s="1"/>
  <c r="Y679" i="20"/>
  <c r="AI679" i="20" s="1"/>
  <c r="W681" i="20"/>
  <c r="AG681" i="20" s="1"/>
  <c r="U683" i="20"/>
  <c r="AE683" i="20" s="1"/>
  <c r="Y683" i="20"/>
  <c r="AI683" i="20" s="1"/>
  <c r="W685" i="20"/>
  <c r="AG685" i="20" s="1"/>
  <c r="V686" i="20"/>
  <c r="AF686" i="20" s="1"/>
  <c r="W687" i="20"/>
  <c r="AG687" i="20" s="1"/>
  <c r="U689" i="20"/>
  <c r="AE689" i="20" s="1"/>
  <c r="Y689" i="20"/>
  <c r="AI689" i="20" s="1"/>
  <c r="W691" i="20"/>
  <c r="AG691" i="20" s="1"/>
  <c r="U693" i="20"/>
  <c r="AE693" i="20" s="1"/>
  <c r="Y693" i="20"/>
  <c r="AI693" i="20" s="1"/>
  <c r="W695" i="20"/>
  <c r="AG695" i="20" s="1"/>
  <c r="U697" i="20"/>
  <c r="AE697" i="20" s="1"/>
  <c r="Y697" i="20"/>
  <c r="AI697" i="20" s="1"/>
  <c r="U699" i="20"/>
  <c r="AE699" i="20" s="1"/>
  <c r="Y699" i="20"/>
  <c r="AI699" i="20" s="1"/>
  <c r="W701" i="20"/>
  <c r="AG701" i="20" s="1"/>
  <c r="U703" i="20"/>
  <c r="AE703" i="20" s="1"/>
  <c r="Y703" i="20"/>
  <c r="AI703" i="20" s="1"/>
  <c r="W705" i="20"/>
  <c r="AG705" i="20" s="1"/>
  <c r="U707" i="20"/>
  <c r="AE707" i="20" s="1"/>
  <c r="Y707" i="20"/>
  <c r="AI707" i="20" s="1"/>
  <c r="W709" i="20"/>
  <c r="AG709" i="20" s="1"/>
  <c r="V710" i="20"/>
  <c r="AF710" i="20" s="1"/>
  <c r="W711" i="20"/>
  <c r="AG711" i="20" s="1"/>
  <c r="U713" i="20"/>
  <c r="AE713" i="20" s="1"/>
  <c r="Y713" i="20"/>
  <c r="AI713" i="20" s="1"/>
  <c r="Z714" i="20"/>
  <c r="AJ714" i="20" s="1"/>
  <c r="W715" i="20"/>
  <c r="AG715" i="20" s="1"/>
  <c r="U717" i="20"/>
  <c r="AE717" i="20" s="1"/>
  <c r="Y717" i="20"/>
  <c r="AI717" i="20" s="1"/>
  <c r="W719" i="20"/>
  <c r="AG719" i="20" s="1"/>
  <c r="U721" i="20"/>
  <c r="AE721" i="20" s="1"/>
  <c r="Y721" i="20"/>
  <c r="AI721" i="20" s="1"/>
  <c r="W723" i="20"/>
  <c r="AG723" i="20" s="1"/>
  <c r="U725" i="20"/>
  <c r="AE725" i="20" s="1"/>
  <c r="Y725" i="20"/>
  <c r="AI725" i="20" s="1"/>
  <c r="W727" i="20"/>
  <c r="AG727" i="20" s="1"/>
  <c r="W729" i="20"/>
  <c r="AG729" i="20" s="1"/>
  <c r="U731" i="20"/>
  <c r="AE731" i="20" s="1"/>
  <c r="Y731" i="20"/>
  <c r="AI731" i="20" s="1"/>
  <c r="Z737" i="20"/>
  <c r="AJ737" i="20" s="1"/>
  <c r="W737" i="20"/>
  <c r="AG737" i="20" s="1"/>
  <c r="U737" i="20"/>
  <c r="AE737" i="20" s="1"/>
  <c r="Z745" i="20"/>
  <c r="AJ745" i="20" s="1"/>
  <c r="W745" i="20"/>
  <c r="AG745" i="20" s="1"/>
  <c r="U745" i="20"/>
  <c r="AE745" i="20" s="1"/>
  <c r="Z753" i="20"/>
  <c r="AJ753" i="20" s="1"/>
  <c r="W753" i="20"/>
  <c r="AG753" i="20" s="1"/>
  <c r="U753" i="20"/>
  <c r="AE753" i="20" s="1"/>
  <c r="U88" i="20"/>
  <c r="AE88" i="20" s="1"/>
  <c r="Y88" i="20"/>
  <c r="AI88" i="20" s="1"/>
  <c r="U92" i="20"/>
  <c r="AE92" i="20" s="1"/>
  <c r="Y92" i="20"/>
  <c r="AI92" i="20" s="1"/>
  <c r="U96" i="20"/>
  <c r="AE96" i="20" s="1"/>
  <c r="Y96" i="20"/>
  <c r="AI96" i="20" s="1"/>
  <c r="U100" i="20"/>
  <c r="AE100" i="20" s="1"/>
  <c r="Y100" i="20"/>
  <c r="AI100" i="20" s="1"/>
  <c r="U104" i="20"/>
  <c r="AE104" i="20" s="1"/>
  <c r="Y104" i="20"/>
  <c r="AI104" i="20" s="1"/>
  <c r="U108" i="20"/>
  <c r="AE108" i="20" s="1"/>
  <c r="Y108" i="20"/>
  <c r="AI108" i="20" s="1"/>
  <c r="U112" i="20"/>
  <c r="AE112" i="20" s="1"/>
  <c r="Y112" i="20"/>
  <c r="AI112" i="20" s="1"/>
  <c r="U116" i="20"/>
  <c r="AE116" i="20" s="1"/>
  <c r="Y116" i="20"/>
  <c r="AI116" i="20" s="1"/>
  <c r="U120" i="20"/>
  <c r="AE120" i="20" s="1"/>
  <c r="Y120" i="20"/>
  <c r="AI120" i="20" s="1"/>
  <c r="U124" i="20"/>
  <c r="AE124" i="20" s="1"/>
  <c r="Y124" i="20"/>
  <c r="AI124" i="20" s="1"/>
  <c r="U128" i="20"/>
  <c r="AE128" i="20" s="1"/>
  <c r="Y128" i="20"/>
  <c r="AI128" i="20" s="1"/>
  <c r="U132" i="20"/>
  <c r="AE132" i="20" s="1"/>
  <c r="Y132" i="20"/>
  <c r="AI132" i="20" s="1"/>
  <c r="U136" i="20"/>
  <c r="AE136" i="20" s="1"/>
  <c r="Y136" i="20"/>
  <c r="AI136" i="20" s="1"/>
  <c r="U140" i="20"/>
  <c r="AE140" i="20" s="1"/>
  <c r="Y140" i="20"/>
  <c r="AI140" i="20" s="1"/>
  <c r="U144" i="20"/>
  <c r="AE144" i="20" s="1"/>
  <c r="Y144" i="20"/>
  <c r="AI144" i="20" s="1"/>
  <c r="U148" i="20"/>
  <c r="AE148" i="20" s="1"/>
  <c r="Y148" i="20"/>
  <c r="AI148" i="20" s="1"/>
  <c r="U152" i="20"/>
  <c r="AE152" i="20" s="1"/>
  <c r="Y152" i="20"/>
  <c r="AI152" i="20" s="1"/>
  <c r="U156" i="20"/>
  <c r="AE156" i="20" s="1"/>
  <c r="Y156" i="20"/>
  <c r="AI156" i="20" s="1"/>
  <c r="U160" i="20"/>
  <c r="AE160" i="20" s="1"/>
  <c r="Y160" i="20"/>
  <c r="AI160" i="20" s="1"/>
  <c r="U164" i="20"/>
  <c r="AE164" i="20" s="1"/>
  <c r="Y164" i="20"/>
  <c r="AI164" i="20" s="1"/>
  <c r="U168" i="20"/>
  <c r="AE168" i="20" s="1"/>
  <c r="Y168" i="20"/>
  <c r="AI168" i="20" s="1"/>
  <c r="U172" i="20"/>
  <c r="AE172" i="20" s="1"/>
  <c r="Y172" i="20"/>
  <c r="AI172" i="20" s="1"/>
  <c r="U176" i="20"/>
  <c r="AE176" i="20" s="1"/>
  <c r="Y176" i="20"/>
  <c r="AI176" i="20" s="1"/>
  <c r="U180" i="20"/>
  <c r="AE180" i="20" s="1"/>
  <c r="Y180" i="20"/>
  <c r="AI180" i="20" s="1"/>
  <c r="U184" i="20"/>
  <c r="AE184" i="20" s="1"/>
  <c r="Y184" i="20"/>
  <c r="AI184" i="20" s="1"/>
  <c r="U188" i="20"/>
  <c r="AE188" i="20" s="1"/>
  <c r="Y188" i="20"/>
  <c r="AI188" i="20" s="1"/>
  <c r="U192" i="20"/>
  <c r="AE192" i="20" s="1"/>
  <c r="Y192" i="20"/>
  <c r="AI192" i="20" s="1"/>
  <c r="U196" i="20"/>
  <c r="AE196" i="20" s="1"/>
  <c r="Y196" i="20"/>
  <c r="AI196" i="20" s="1"/>
  <c r="U200" i="20"/>
  <c r="AE200" i="20" s="1"/>
  <c r="Y200" i="20"/>
  <c r="AI200" i="20" s="1"/>
  <c r="U204" i="20"/>
  <c r="AE204" i="20" s="1"/>
  <c r="Y204" i="20"/>
  <c r="AI204" i="20" s="1"/>
  <c r="U208" i="20"/>
  <c r="AE208" i="20" s="1"/>
  <c r="Y208" i="20"/>
  <c r="AI208" i="20" s="1"/>
  <c r="U212" i="20"/>
  <c r="AE212" i="20" s="1"/>
  <c r="Y212" i="20"/>
  <c r="AI212" i="20" s="1"/>
  <c r="U216" i="20"/>
  <c r="AE216" i="20" s="1"/>
  <c r="Y216" i="20"/>
  <c r="AI216" i="20" s="1"/>
  <c r="U220" i="20"/>
  <c r="AE220" i="20" s="1"/>
  <c r="Y220" i="20"/>
  <c r="AI220" i="20" s="1"/>
  <c r="U224" i="20"/>
  <c r="AE224" i="20" s="1"/>
  <c r="Y224" i="20"/>
  <c r="AI224" i="20" s="1"/>
  <c r="U228" i="20"/>
  <c r="AE228" i="20" s="1"/>
  <c r="Y228" i="20"/>
  <c r="AI228" i="20" s="1"/>
  <c r="U232" i="20"/>
  <c r="AE232" i="20" s="1"/>
  <c r="Y232" i="20"/>
  <c r="AI232" i="20" s="1"/>
  <c r="U236" i="20"/>
  <c r="AE236" i="20" s="1"/>
  <c r="Y236" i="20"/>
  <c r="AI236" i="20" s="1"/>
  <c r="U240" i="20"/>
  <c r="AE240" i="20" s="1"/>
  <c r="Y240" i="20"/>
  <c r="AI240" i="20" s="1"/>
  <c r="U244" i="20"/>
  <c r="AE244" i="20" s="1"/>
  <c r="Y244" i="20"/>
  <c r="AI244" i="20" s="1"/>
  <c r="U248" i="20"/>
  <c r="AE248" i="20" s="1"/>
  <c r="Y248" i="20"/>
  <c r="AI248" i="20" s="1"/>
  <c r="U252" i="20"/>
  <c r="AE252" i="20" s="1"/>
  <c r="Y252" i="20"/>
  <c r="AI252" i="20" s="1"/>
  <c r="U256" i="20"/>
  <c r="AE256" i="20" s="1"/>
  <c r="Y256" i="20"/>
  <c r="AI256" i="20" s="1"/>
  <c r="U260" i="20"/>
  <c r="AE260" i="20" s="1"/>
  <c r="Y260" i="20"/>
  <c r="AI260" i="20" s="1"/>
  <c r="U264" i="20"/>
  <c r="AE264" i="20" s="1"/>
  <c r="Y264" i="20"/>
  <c r="AI264" i="20" s="1"/>
  <c r="U268" i="20"/>
  <c r="AE268" i="20" s="1"/>
  <c r="Y268" i="20"/>
  <c r="AI268" i="20" s="1"/>
  <c r="U272" i="20"/>
  <c r="AE272" i="20" s="1"/>
  <c r="Y272" i="20"/>
  <c r="AI272" i="20" s="1"/>
  <c r="U276" i="20"/>
  <c r="AE276" i="20" s="1"/>
  <c r="Y276" i="20"/>
  <c r="AI276" i="20" s="1"/>
  <c r="U280" i="20"/>
  <c r="AE280" i="20" s="1"/>
  <c r="Y280" i="20"/>
  <c r="AI280" i="20" s="1"/>
  <c r="U284" i="20"/>
  <c r="AE284" i="20" s="1"/>
  <c r="Y284" i="20"/>
  <c r="AI284" i="20" s="1"/>
  <c r="U288" i="20"/>
  <c r="AE288" i="20" s="1"/>
  <c r="Y288" i="20"/>
  <c r="AI288" i="20" s="1"/>
  <c r="U292" i="20"/>
  <c r="AE292" i="20" s="1"/>
  <c r="Y292" i="20"/>
  <c r="AI292" i="20" s="1"/>
  <c r="U296" i="20"/>
  <c r="AE296" i="20" s="1"/>
  <c r="Y296" i="20"/>
  <c r="AI296" i="20" s="1"/>
  <c r="U300" i="20"/>
  <c r="AE300" i="20" s="1"/>
  <c r="Y300" i="20"/>
  <c r="AI300" i="20" s="1"/>
  <c r="U304" i="20"/>
  <c r="AE304" i="20" s="1"/>
  <c r="Y304" i="20"/>
  <c r="AI304" i="20" s="1"/>
  <c r="U308" i="20"/>
  <c r="AE308" i="20" s="1"/>
  <c r="Y308" i="20"/>
  <c r="AI308" i="20" s="1"/>
  <c r="U312" i="20"/>
  <c r="AE312" i="20" s="1"/>
  <c r="Y312" i="20"/>
  <c r="AI312" i="20" s="1"/>
  <c r="U316" i="20"/>
  <c r="AE316" i="20" s="1"/>
  <c r="Y316" i="20"/>
  <c r="AI316" i="20" s="1"/>
  <c r="U320" i="20"/>
  <c r="AE320" i="20" s="1"/>
  <c r="Y320" i="20"/>
  <c r="AI320" i="20" s="1"/>
  <c r="U324" i="20"/>
  <c r="AE324" i="20" s="1"/>
  <c r="Y324" i="20"/>
  <c r="AI324" i="20" s="1"/>
  <c r="U328" i="20"/>
  <c r="AE328" i="20" s="1"/>
  <c r="Y328" i="20"/>
  <c r="AI328" i="20" s="1"/>
  <c r="U332" i="20"/>
  <c r="AE332" i="20" s="1"/>
  <c r="Y332" i="20"/>
  <c r="AI332" i="20" s="1"/>
  <c r="U336" i="20"/>
  <c r="AE336" i="20" s="1"/>
  <c r="Y336" i="20"/>
  <c r="AI336" i="20" s="1"/>
  <c r="U340" i="20"/>
  <c r="AE340" i="20" s="1"/>
  <c r="Y340" i="20"/>
  <c r="AI340" i="20" s="1"/>
  <c r="U344" i="20"/>
  <c r="AE344" i="20" s="1"/>
  <c r="Y344" i="20"/>
  <c r="AI344" i="20" s="1"/>
  <c r="U348" i="20"/>
  <c r="AE348" i="20" s="1"/>
  <c r="Y348" i="20"/>
  <c r="AI348" i="20" s="1"/>
  <c r="U352" i="20"/>
  <c r="AE352" i="20" s="1"/>
  <c r="Y352" i="20"/>
  <c r="AI352" i="20" s="1"/>
  <c r="U356" i="20"/>
  <c r="AE356" i="20" s="1"/>
  <c r="Y356" i="20"/>
  <c r="AI356" i="20" s="1"/>
  <c r="U360" i="20"/>
  <c r="AE360" i="20" s="1"/>
  <c r="Y360" i="20"/>
  <c r="AI360" i="20" s="1"/>
  <c r="U364" i="20"/>
  <c r="AE364" i="20" s="1"/>
  <c r="Y364" i="20"/>
  <c r="AI364" i="20" s="1"/>
  <c r="U368" i="20"/>
  <c r="AE368" i="20" s="1"/>
  <c r="Y368" i="20"/>
  <c r="AI368" i="20" s="1"/>
  <c r="U372" i="20"/>
  <c r="AE372" i="20" s="1"/>
  <c r="Y372" i="20"/>
  <c r="AI372" i="20" s="1"/>
  <c r="U376" i="20"/>
  <c r="AE376" i="20" s="1"/>
  <c r="Y376" i="20"/>
  <c r="AI376" i="20" s="1"/>
  <c r="U380" i="20"/>
  <c r="AE380" i="20" s="1"/>
  <c r="Y380" i="20"/>
  <c r="AI380" i="20" s="1"/>
  <c r="U384" i="20"/>
  <c r="AE384" i="20" s="1"/>
  <c r="Y384" i="20"/>
  <c r="AI384" i="20" s="1"/>
  <c r="U388" i="20"/>
  <c r="AE388" i="20" s="1"/>
  <c r="Y388" i="20"/>
  <c r="AI388" i="20" s="1"/>
  <c r="U392" i="20"/>
  <c r="AE392" i="20" s="1"/>
  <c r="Y392" i="20"/>
  <c r="AI392" i="20" s="1"/>
  <c r="U396" i="20"/>
  <c r="AE396" i="20" s="1"/>
  <c r="Y396" i="20"/>
  <c r="AI396" i="20" s="1"/>
  <c r="U400" i="20"/>
  <c r="AE400" i="20" s="1"/>
  <c r="Y400" i="20"/>
  <c r="AI400" i="20" s="1"/>
  <c r="U404" i="20"/>
  <c r="AE404" i="20" s="1"/>
  <c r="Y404" i="20"/>
  <c r="AI404" i="20" s="1"/>
  <c r="U408" i="20"/>
  <c r="AE408" i="20" s="1"/>
  <c r="Y408" i="20"/>
  <c r="AI408" i="20" s="1"/>
  <c r="U412" i="20"/>
  <c r="AE412" i="20" s="1"/>
  <c r="Y412" i="20"/>
  <c r="AI412" i="20" s="1"/>
  <c r="U416" i="20"/>
  <c r="AE416" i="20" s="1"/>
  <c r="Y416" i="20"/>
  <c r="AI416" i="20" s="1"/>
  <c r="U420" i="20"/>
  <c r="AE420" i="20" s="1"/>
  <c r="Y420" i="20"/>
  <c r="AI420" i="20" s="1"/>
  <c r="U424" i="20"/>
  <c r="AE424" i="20" s="1"/>
  <c r="Y424" i="20"/>
  <c r="AI424" i="20" s="1"/>
  <c r="U428" i="20"/>
  <c r="AE428" i="20" s="1"/>
  <c r="Y428" i="20"/>
  <c r="AI428" i="20" s="1"/>
  <c r="U432" i="20"/>
  <c r="AE432" i="20" s="1"/>
  <c r="Y432" i="20"/>
  <c r="AI432" i="20" s="1"/>
  <c r="U436" i="20"/>
  <c r="AE436" i="20" s="1"/>
  <c r="Y436" i="20"/>
  <c r="AI436" i="20" s="1"/>
  <c r="U440" i="20"/>
  <c r="AE440" i="20" s="1"/>
  <c r="Y440" i="20"/>
  <c r="AI440" i="20" s="1"/>
  <c r="U444" i="20"/>
  <c r="AE444" i="20" s="1"/>
  <c r="Y444" i="20"/>
  <c r="AI444" i="20" s="1"/>
  <c r="U448" i="20"/>
  <c r="AE448" i="20" s="1"/>
  <c r="Y448" i="20"/>
  <c r="AI448" i="20" s="1"/>
  <c r="U452" i="20"/>
  <c r="AE452" i="20" s="1"/>
  <c r="Y452" i="20"/>
  <c r="AI452" i="20" s="1"/>
  <c r="U456" i="20"/>
  <c r="AE456" i="20" s="1"/>
  <c r="Y456" i="20"/>
  <c r="AI456" i="20" s="1"/>
  <c r="U460" i="20"/>
  <c r="AE460" i="20" s="1"/>
  <c r="Y460" i="20"/>
  <c r="AI460" i="20" s="1"/>
  <c r="U464" i="20"/>
  <c r="AE464" i="20" s="1"/>
  <c r="Y464" i="20"/>
  <c r="AI464" i="20" s="1"/>
  <c r="U468" i="20"/>
  <c r="AE468" i="20" s="1"/>
  <c r="Y468" i="20"/>
  <c r="AI468" i="20" s="1"/>
  <c r="U472" i="20"/>
  <c r="AE472" i="20" s="1"/>
  <c r="Y472" i="20"/>
  <c r="AI472" i="20" s="1"/>
  <c r="U476" i="20"/>
  <c r="AE476" i="20" s="1"/>
  <c r="Y476" i="20"/>
  <c r="AI476" i="20" s="1"/>
  <c r="U480" i="20"/>
  <c r="AE480" i="20" s="1"/>
  <c r="Y480" i="20"/>
  <c r="AI480" i="20" s="1"/>
  <c r="U484" i="20"/>
  <c r="AE484" i="20" s="1"/>
  <c r="Y484" i="20"/>
  <c r="AI484" i="20" s="1"/>
  <c r="U488" i="20"/>
  <c r="AE488" i="20" s="1"/>
  <c r="Y488" i="20"/>
  <c r="AI488" i="20" s="1"/>
  <c r="U492" i="20"/>
  <c r="AE492" i="20" s="1"/>
  <c r="Y492" i="20"/>
  <c r="AI492" i="20" s="1"/>
  <c r="U496" i="20"/>
  <c r="AE496" i="20" s="1"/>
  <c r="Y496" i="20"/>
  <c r="AI496" i="20" s="1"/>
  <c r="U500" i="20"/>
  <c r="AE500" i="20" s="1"/>
  <c r="Y500" i="20"/>
  <c r="AI500" i="20" s="1"/>
  <c r="U504" i="20"/>
  <c r="AE504" i="20" s="1"/>
  <c r="Y504" i="20"/>
  <c r="AI504" i="20" s="1"/>
  <c r="U508" i="20"/>
  <c r="AE508" i="20" s="1"/>
  <c r="Y508" i="20"/>
  <c r="AI508" i="20" s="1"/>
  <c r="U512" i="20"/>
  <c r="AE512" i="20" s="1"/>
  <c r="Y512" i="20"/>
  <c r="AI512" i="20" s="1"/>
  <c r="U516" i="20"/>
  <c r="AE516" i="20" s="1"/>
  <c r="Y516" i="20"/>
  <c r="AI516" i="20" s="1"/>
  <c r="U520" i="20"/>
  <c r="AE520" i="20" s="1"/>
  <c r="Y520" i="20"/>
  <c r="AI520" i="20" s="1"/>
  <c r="U524" i="20"/>
  <c r="AE524" i="20" s="1"/>
  <c r="Y524" i="20"/>
  <c r="AI524" i="20" s="1"/>
  <c r="U528" i="20"/>
  <c r="AE528" i="20" s="1"/>
  <c r="Y528" i="20"/>
  <c r="AI528" i="20" s="1"/>
  <c r="U532" i="20"/>
  <c r="AE532" i="20" s="1"/>
  <c r="Y532" i="20"/>
  <c r="AI532" i="20" s="1"/>
  <c r="U536" i="20"/>
  <c r="AE536" i="20" s="1"/>
  <c r="Y536" i="20"/>
  <c r="AI536" i="20" s="1"/>
  <c r="U540" i="20"/>
  <c r="AE540" i="20" s="1"/>
  <c r="Y540" i="20"/>
  <c r="AI540" i="20" s="1"/>
  <c r="U544" i="20"/>
  <c r="AE544" i="20" s="1"/>
  <c r="Y544" i="20"/>
  <c r="AI544" i="20" s="1"/>
  <c r="U549" i="20"/>
  <c r="AE549" i="20" s="1"/>
  <c r="Y549" i="20"/>
  <c r="AI549" i="20" s="1"/>
  <c r="U553" i="20"/>
  <c r="AE553" i="20" s="1"/>
  <c r="Y553" i="20"/>
  <c r="AI553" i="20" s="1"/>
  <c r="U557" i="20"/>
  <c r="AE557" i="20" s="1"/>
  <c r="Y557" i="20"/>
  <c r="AI557" i="20" s="1"/>
  <c r="U561" i="20"/>
  <c r="AE561" i="20" s="1"/>
  <c r="Y561" i="20"/>
  <c r="AI561" i="20" s="1"/>
  <c r="U565" i="20"/>
  <c r="AE565" i="20" s="1"/>
  <c r="Y565" i="20"/>
  <c r="AI565" i="20" s="1"/>
  <c r="U569" i="20"/>
  <c r="AE569" i="20" s="1"/>
  <c r="Y569" i="20"/>
  <c r="AI569" i="20" s="1"/>
  <c r="U573" i="20"/>
  <c r="AE573" i="20" s="1"/>
  <c r="Y573" i="20"/>
  <c r="AI573" i="20" s="1"/>
  <c r="U577" i="20"/>
  <c r="AE577" i="20" s="1"/>
  <c r="Y577" i="20"/>
  <c r="AI577" i="20" s="1"/>
  <c r="U581" i="20"/>
  <c r="AE581" i="20" s="1"/>
  <c r="Y581" i="20"/>
  <c r="AI581" i="20" s="1"/>
  <c r="U585" i="20"/>
  <c r="AE585" i="20" s="1"/>
  <c r="Y585" i="20"/>
  <c r="AI585" i="20" s="1"/>
  <c r="U589" i="20"/>
  <c r="AE589" i="20" s="1"/>
  <c r="Y589" i="20"/>
  <c r="AI589" i="20" s="1"/>
  <c r="U593" i="20"/>
  <c r="AE593" i="20" s="1"/>
  <c r="Y593" i="20"/>
  <c r="AI593" i="20" s="1"/>
  <c r="U597" i="20"/>
  <c r="AE597" i="20" s="1"/>
  <c r="Y597" i="20"/>
  <c r="AI597" i="20" s="1"/>
  <c r="U601" i="20"/>
  <c r="AE601" i="20" s="1"/>
  <c r="Y601" i="20"/>
  <c r="AI601" i="20" s="1"/>
  <c r="U605" i="20"/>
  <c r="AE605" i="20" s="1"/>
  <c r="Y605" i="20"/>
  <c r="AI605" i="20" s="1"/>
  <c r="U609" i="20"/>
  <c r="AE609" i="20" s="1"/>
  <c r="Y609" i="20"/>
  <c r="AI609" i="20" s="1"/>
  <c r="U613" i="20"/>
  <c r="AE613" i="20" s="1"/>
  <c r="Y613" i="20"/>
  <c r="AI613" i="20" s="1"/>
  <c r="U617" i="20"/>
  <c r="AE617" i="20" s="1"/>
  <c r="Y617" i="20"/>
  <c r="AI617" i="20" s="1"/>
  <c r="U621" i="20"/>
  <c r="AE621" i="20" s="1"/>
  <c r="Y621" i="20"/>
  <c r="AI621" i="20" s="1"/>
  <c r="U623" i="20"/>
  <c r="AE623" i="20" s="1"/>
  <c r="Y623" i="20"/>
  <c r="AI623" i="20" s="1"/>
  <c r="V626" i="20"/>
  <c r="AF626" i="20" s="1"/>
  <c r="U629" i="20"/>
  <c r="AE629" i="20" s="1"/>
  <c r="Y629" i="20"/>
  <c r="AI629" i="20" s="1"/>
  <c r="U633" i="20"/>
  <c r="AE633" i="20" s="1"/>
  <c r="Y633" i="20"/>
  <c r="AI633" i="20" s="1"/>
  <c r="U637" i="20"/>
  <c r="AE637" i="20" s="1"/>
  <c r="Y637" i="20"/>
  <c r="AI637" i="20" s="1"/>
  <c r="U641" i="20"/>
  <c r="AE641" i="20" s="1"/>
  <c r="Y641" i="20"/>
  <c r="AI641" i="20" s="1"/>
  <c r="U645" i="20"/>
  <c r="AE645" i="20" s="1"/>
  <c r="Y645" i="20"/>
  <c r="AI645" i="20" s="1"/>
  <c r="U649" i="20"/>
  <c r="AE649" i="20" s="1"/>
  <c r="Y649" i="20"/>
  <c r="AI649" i="20" s="1"/>
  <c r="U653" i="20"/>
  <c r="AE653" i="20" s="1"/>
  <c r="Y653" i="20"/>
  <c r="AI653" i="20" s="1"/>
  <c r="U657" i="20"/>
  <c r="AE657" i="20" s="1"/>
  <c r="Y657" i="20"/>
  <c r="AI657" i="20" s="1"/>
  <c r="U661" i="20"/>
  <c r="AE661" i="20" s="1"/>
  <c r="Y661" i="20"/>
  <c r="AI661" i="20" s="1"/>
  <c r="U665" i="20"/>
  <c r="AE665" i="20" s="1"/>
  <c r="Y665" i="20"/>
  <c r="AI665" i="20" s="1"/>
  <c r="U669" i="20"/>
  <c r="AE669" i="20" s="1"/>
  <c r="Y669" i="20"/>
  <c r="AI669" i="20" s="1"/>
  <c r="U673" i="20"/>
  <c r="AE673" i="20" s="1"/>
  <c r="Y673" i="20"/>
  <c r="AI673" i="20" s="1"/>
  <c r="U677" i="20"/>
  <c r="AE677" i="20" s="1"/>
  <c r="Y677" i="20"/>
  <c r="AI677" i="20" s="1"/>
  <c r="U681" i="20"/>
  <c r="AE681" i="20" s="1"/>
  <c r="Y681" i="20"/>
  <c r="AI681" i="20" s="1"/>
  <c r="U685" i="20"/>
  <c r="AE685" i="20" s="1"/>
  <c r="Y685" i="20"/>
  <c r="AI685" i="20" s="1"/>
  <c r="U687" i="20"/>
  <c r="AE687" i="20" s="1"/>
  <c r="Y687" i="20"/>
  <c r="AI687" i="20" s="1"/>
  <c r="U691" i="20"/>
  <c r="AE691" i="20" s="1"/>
  <c r="Y691" i="20"/>
  <c r="AI691" i="20" s="1"/>
  <c r="U695" i="20"/>
  <c r="AE695" i="20" s="1"/>
  <c r="Y695" i="20"/>
  <c r="AI695" i="20" s="1"/>
  <c r="V698" i="20"/>
  <c r="AF698" i="20" s="1"/>
  <c r="U701" i="20"/>
  <c r="AE701" i="20" s="1"/>
  <c r="Y701" i="20"/>
  <c r="AI701" i="20" s="1"/>
  <c r="U705" i="20"/>
  <c r="AE705" i="20" s="1"/>
  <c r="Y705" i="20"/>
  <c r="AI705" i="20" s="1"/>
  <c r="U709" i="20"/>
  <c r="AE709" i="20" s="1"/>
  <c r="Y709" i="20"/>
  <c r="AI709" i="20" s="1"/>
  <c r="U711" i="20"/>
  <c r="AE711" i="20" s="1"/>
  <c r="Y711" i="20"/>
  <c r="AI711" i="20" s="1"/>
  <c r="U715" i="20"/>
  <c r="AE715" i="20" s="1"/>
  <c r="Y715" i="20"/>
  <c r="AI715" i="20" s="1"/>
  <c r="U719" i="20"/>
  <c r="AE719" i="20" s="1"/>
  <c r="Y719" i="20"/>
  <c r="AI719" i="20" s="1"/>
  <c r="U723" i="20"/>
  <c r="AE723" i="20" s="1"/>
  <c r="Y723" i="20"/>
  <c r="AI723" i="20" s="1"/>
  <c r="U727" i="20"/>
  <c r="AE727" i="20" s="1"/>
  <c r="Y727" i="20"/>
  <c r="AI727" i="20" s="1"/>
  <c r="U729" i="20"/>
  <c r="AE729" i="20" s="1"/>
  <c r="Y729" i="20"/>
  <c r="AI729" i="20" s="1"/>
  <c r="Z733" i="20"/>
  <c r="AJ733" i="20" s="1"/>
  <c r="W733" i="20"/>
  <c r="AG733" i="20" s="1"/>
  <c r="U733" i="20"/>
  <c r="AE733" i="20" s="1"/>
  <c r="Z741" i="20"/>
  <c r="AJ741" i="20" s="1"/>
  <c r="W741" i="20"/>
  <c r="AG741" i="20" s="1"/>
  <c r="U741" i="20"/>
  <c r="AE741" i="20" s="1"/>
  <c r="Z749" i="20"/>
  <c r="AJ749" i="20" s="1"/>
  <c r="W749" i="20"/>
  <c r="AG749" i="20" s="1"/>
  <c r="U749" i="20"/>
  <c r="AE749" i="20" s="1"/>
  <c r="U735" i="20"/>
  <c r="AE735" i="20" s="1"/>
  <c r="Y735" i="20"/>
  <c r="AI735" i="20" s="1"/>
  <c r="U739" i="20"/>
  <c r="AE739" i="20" s="1"/>
  <c r="Y739" i="20"/>
  <c r="AI739" i="20" s="1"/>
  <c r="U743" i="20"/>
  <c r="AE743" i="20" s="1"/>
  <c r="Y743" i="20"/>
  <c r="AI743" i="20" s="1"/>
  <c r="U747" i="20"/>
  <c r="AE747" i="20" s="1"/>
  <c r="Y747" i="20"/>
  <c r="AI747" i="20" s="1"/>
  <c r="U751" i="20"/>
  <c r="AE751" i="20" s="1"/>
  <c r="Y751" i="20"/>
  <c r="AI751" i="20" s="1"/>
  <c r="U755" i="20"/>
  <c r="AE755" i="20" s="1"/>
  <c r="Y755" i="20"/>
  <c r="AI755" i="20" s="1"/>
  <c r="W757" i="20"/>
  <c r="AG757" i="20" s="1"/>
  <c r="U759" i="20"/>
  <c r="AE759" i="20" s="1"/>
  <c r="Y759" i="20"/>
  <c r="AI759" i="20" s="1"/>
  <c r="W761" i="20"/>
  <c r="AG761" i="20" s="1"/>
  <c r="U763" i="20"/>
  <c r="AE763" i="20" s="1"/>
  <c r="Y763" i="20"/>
  <c r="AI763" i="20" s="1"/>
  <c r="W765" i="20"/>
  <c r="AG765" i="20" s="1"/>
  <c r="U767" i="20"/>
  <c r="AE767" i="20" s="1"/>
  <c r="Y767" i="20"/>
  <c r="AI767" i="20" s="1"/>
  <c r="W769" i="20"/>
  <c r="AG769" i="20" s="1"/>
  <c r="U771" i="20"/>
  <c r="AE771" i="20" s="1"/>
  <c r="Y771" i="20"/>
  <c r="AI771" i="20" s="1"/>
  <c r="W773" i="20"/>
  <c r="AG773" i="20" s="1"/>
  <c r="U775" i="20"/>
  <c r="AE775" i="20" s="1"/>
  <c r="Y775" i="20"/>
  <c r="AI775" i="20" s="1"/>
  <c r="W777" i="20"/>
  <c r="AG777" i="20" s="1"/>
  <c r="U779" i="20"/>
  <c r="AE779" i="20" s="1"/>
  <c r="Y779" i="20"/>
  <c r="AI779" i="20" s="1"/>
  <c r="W781" i="20"/>
  <c r="AG781" i="20" s="1"/>
  <c r="U783" i="20"/>
  <c r="AE783" i="20" s="1"/>
  <c r="Y783" i="20"/>
  <c r="AI783" i="20" s="1"/>
  <c r="W785" i="20"/>
  <c r="AG785" i="20" s="1"/>
  <c r="U787" i="20"/>
  <c r="AE787" i="20" s="1"/>
  <c r="Y787" i="20"/>
  <c r="AI787" i="20" s="1"/>
  <c r="Z788" i="20"/>
  <c r="AJ788" i="20" s="1"/>
  <c r="W789" i="20"/>
  <c r="AG789" i="20" s="1"/>
  <c r="U791" i="20"/>
  <c r="AE791" i="20" s="1"/>
  <c r="Y791" i="20"/>
  <c r="AI791" i="20" s="1"/>
  <c r="U793" i="20"/>
  <c r="AE793" i="20" s="1"/>
  <c r="Y793" i="20"/>
  <c r="AI793" i="20" s="1"/>
  <c r="W795" i="20"/>
  <c r="AG795" i="20" s="1"/>
  <c r="U797" i="20"/>
  <c r="AE797" i="20" s="1"/>
  <c r="Y797" i="20"/>
  <c r="AI797" i="20" s="1"/>
  <c r="W799" i="20"/>
  <c r="AG799" i="20" s="1"/>
  <c r="U801" i="20"/>
  <c r="AE801" i="20" s="1"/>
  <c r="Y801" i="20"/>
  <c r="AI801" i="20" s="1"/>
  <c r="W803" i="20"/>
  <c r="AG803" i="20" s="1"/>
  <c r="U805" i="20"/>
  <c r="AE805" i="20" s="1"/>
  <c r="Y805" i="20"/>
  <c r="AI805" i="20" s="1"/>
  <c r="W807" i="20"/>
  <c r="AG807" i="20" s="1"/>
  <c r="U809" i="20"/>
  <c r="AE809" i="20" s="1"/>
  <c r="Y809" i="20"/>
  <c r="AI809" i="20" s="1"/>
  <c r="W811" i="20"/>
  <c r="AG811" i="20" s="1"/>
  <c r="U813" i="20"/>
  <c r="AE813" i="20" s="1"/>
  <c r="Y813" i="20"/>
  <c r="AI813" i="20" s="1"/>
  <c r="W815" i="20"/>
  <c r="AG815" i="20" s="1"/>
  <c r="U817" i="20"/>
  <c r="AE817" i="20" s="1"/>
  <c r="Y817" i="20"/>
  <c r="AI817" i="20" s="1"/>
  <c r="W819" i="20"/>
  <c r="AG819" i="20" s="1"/>
  <c r="U821" i="20"/>
  <c r="AE821" i="20" s="1"/>
  <c r="Y821" i="20"/>
  <c r="AI821" i="20" s="1"/>
  <c r="W823" i="20"/>
  <c r="AG823" i="20" s="1"/>
  <c r="U825" i="20"/>
  <c r="AE825" i="20" s="1"/>
  <c r="Y825" i="20"/>
  <c r="AI825" i="20" s="1"/>
  <c r="W827" i="20"/>
  <c r="AG827" i="20" s="1"/>
  <c r="U829" i="20"/>
  <c r="AE829" i="20" s="1"/>
  <c r="Y829" i="20"/>
  <c r="AI829" i="20" s="1"/>
  <c r="W831" i="20"/>
  <c r="AG831" i="20" s="1"/>
  <c r="U833" i="20"/>
  <c r="AE833" i="20" s="1"/>
  <c r="Y833" i="20"/>
  <c r="AI833" i="20" s="1"/>
  <c r="W835" i="20"/>
  <c r="AG835" i="20" s="1"/>
  <c r="U837" i="20"/>
  <c r="AE837" i="20" s="1"/>
  <c r="Y837" i="20"/>
  <c r="AI837" i="20" s="1"/>
  <c r="W839" i="20"/>
  <c r="AG839" i="20" s="1"/>
  <c r="U841" i="20"/>
  <c r="AE841" i="20" s="1"/>
  <c r="Y841" i="20"/>
  <c r="AI841" i="20" s="1"/>
  <c r="W843" i="20"/>
  <c r="AG843" i="20" s="1"/>
  <c r="U845" i="20"/>
  <c r="AE845" i="20" s="1"/>
  <c r="Y845" i="20"/>
  <c r="AI845" i="20" s="1"/>
  <c r="W847" i="20"/>
  <c r="AG847" i="20" s="1"/>
  <c r="U849" i="20"/>
  <c r="AE849" i="20" s="1"/>
  <c r="Y849" i="20"/>
  <c r="AI849" i="20" s="1"/>
  <c r="W851" i="20"/>
  <c r="AG851" i="20" s="1"/>
  <c r="U853" i="20"/>
  <c r="AE853" i="20" s="1"/>
  <c r="Y853" i="20"/>
  <c r="AI853" i="20" s="1"/>
  <c r="W855" i="20"/>
  <c r="AG855" i="20" s="1"/>
  <c r="U857" i="20"/>
  <c r="AE857" i="20" s="1"/>
  <c r="Y857" i="20"/>
  <c r="AI857" i="20" s="1"/>
  <c r="W859" i="20"/>
  <c r="AG859" i="20" s="1"/>
  <c r="U861" i="20"/>
  <c r="AE861" i="20" s="1"/>
  <c r="Y861" i="20"/>
  <c r="AI861" i="20" s="1"/>
  <c r="W863" i="20"/>
  <c r="AG863" i="20" s="1"/>
  <c r="U865" i="20"/>
  <c r="AE865" i="20" s="1"/>
  <c r="Y865" i="20"/>
  <c r="AI865" i="20" s="1"/>
  <c r="W867" i="20"/>
  <c r="AG867" i="20" s="1"/>
  <c r="U869" i="20"/>
  <c r="AE869" i="20" s="1"/>
  <c r="Y869" i="20"/>
  <c r="AI869" i="20" s="1"/>
  <c r="W871" i="20"/>
  <c r="AG871" i="20" s="1"/>
  <c r="U873" i="20"/>
  <c r="AE873" i="20" s="1"/>
  <c r="Y873" i="20"/>
  <c r="AI873" i="20" s="1"/>
  <c r="W875" i="20"/>
  <c r="AG875" i="20" s="1"/>
  <c r="U877" i="20"/>
  <c r="AE877" i="20" s="1"/>
  <c r="Y877" i="20"/>
  <c r="AI877" i="20" s="1"/>
  <c r="W879" i="20"/>
  <c r="AG879" i="20" s="1"/>
  <c r="U881" i="20"/>
  <c r="AE881" i="20" s="1"/>
  <c r="Y881" i="20"/>
  <c r="AI881" i="20" s="1"/>
  <c r="W883" i="20"/>
  <c r="AG883" i="20" s="1"/>
  <c r="U885" i="20"/>
  <c r="AE885" i="20" s="1"/>
  <c r="Y885" i="20"/>
  <c r="AI885" i="20" s="1"/>
  <c r="W887" i="20"/>
  <c r="AG887" i="20" s="1"/>
  <c r="U889" i="20"/>
  <c r="AE889" i="20" s="1"/>
  <c r="Y889" i="20"/>
  <c r="AI889" i="20" s="1"/>
  <c r="W891" i="20"/>
  <c r="AG891" i="20" s="1"/>
  <c r="U893" i="20"/>
  <c r="AE893" i="20" s="1"/>
  <c r="Y893" i="20"/>
  <c r="AI893" i="20" s="1"/>
  <c r="W895" i="20"/>
  <c r="AG895" i="20" s="1"/>
  <c r="U897" i="20"/>
  <c r="AE897" i="20" s="1"/>
  <c r="Y897" i="20"/>
  <c r="AI897" i="20" s="1"/>
  <c r="W899" i="20"/>
  <c r="AG899" i="20" s="1"/>
  <c r="U901" i="20"/>
  <c r="AE901" i="20" s="1"/>
  <c r="Y901" i="20"/>
  <c r="AI901" i="20" s="1"/>
  <c r="W903" i="20"/>
  <c r="AG903" i="20" s="1"/>
  <c r="U905" i="20"/>
  <c r="AE905" i="20" s="1"/>
  <c r="Y905" i="20"/>
  <c r="AI905" i="20" s="1"/>
  <c r="W907" i="20"/>
  <c r="AG907" i="20" s="1"/>
  <c r="U909" i="20"/>
  <c r="AE909" i="20" s="1"/>
  <c r="Y909" i="20"/>
  <c r="AI909" i="20" s="1"/>
  <c r="W911" i="20"/>
  <c r="AG911" i="20" s="1"/>
  <c r="U913" i="20"/>
  <c r="AE913" i="20" s="1"/>
  <c r="Y913" i="20"/>
  <c r="AI913" i="20" s="1"/>
  <c r="W915" i="20"/>
  <c r="AG915" i="20" s="1"/>
  <c r="U917" i="20"/>
  <c r="AE917" i="20" s="1"/>
  <c r="Y917" i="20"/>
  <c r="AI917" i="20" s="1"/>
  <c r="W919" i="20"/>
  <c r="AG919" i="20" s="1"/>
  <c r="U921" i="20"/>
  <c r="AE921" i="20" s="1"/>
  <c r="Y921" i="20"/>
  <c r="AI921" i="20" s="1"/>
  <c r="W923" i="20"/>
  <c r="AG923" i="20" s="1"/>
  <c r="U925" i="20"/>
  <c r="AE925" i="20" s="1"/>
  <c r="Y925" i="20"/>
  <c r="AI925" i="20" s="1"/>
  <c r="Z926" i="20"/>
  <c r="AJ926" i="20" s="1"/>
  <c r="W927" i="20"/>
  <c r="AG927" i="20" s="1"/>
  <c r="U929" i="20"/>
  <c r="AE929" i="20" s="1"/>
  <c r="Y929" i="20"/>
  <c r="AI929" i="20" s="1"/>
  <c r="Z930" i="20"/>
  <c r="AJ930" i="20" s="1"/>
  <c r="W931" i="20"/>
  <c r="AG931" i="20" s="1"/>
  <c r="U933" i="20"/>
  <c r="AE933" i="20" s="1"/>
  <c r="Y933" i="20"/>
  <c r="AI933" i="20" s="1"/>
  <c r="Z934" i="20"/>
  <c r="AJ934" i="20" s="1"/>
  <c r="W935" i="20"/>
  <c r="AG935" i="20" s="1"/>
  <c r="U937" i="20"/>
  <c r="AE937" i="20" s="1"/>
  <c r="Y937" i="20"/>
  <c r="AI937" i="20" s="1"/>
  <c r="Z938" i="20"/>
  <c r="AJ938" i="20" s="1"/>
  <c r="W939" i="20"/>
  <c r="AG939" i="20" s="1"/>
  <c r="U941" i="20"/>
  <c r="AE941" i="20" s="1"/>
  <c r="Y941" i="20"/>
  <c r="AI941" i="20" s="1"/>
  <c r="Z942" i="20"/>
  <c r="AJ942" i="20" s="1"/>
  <c r="W943" i="20"/>
  <c r="AG943" i="20" s="1"/>
  <c r="U945" i="20"/>
  <c r="AE945" i="20" s="1"/>
  <c r="Y945" i="20"/>
  <c r="AI945" i="20" s="1"/>
  <c r="Z946" i="20"/>
  <c r="AJ946" i="20" s="1"/>
  <c r="W947" i="20"/>
  <c r="AG947" i="20" s="1"/>
  <c r="U949" i="20"/>
  <c r="AE949" i="20" s="1"/>
  <c r="Y949" i="20"/>
  <c r="AI949" i="20" s="1"/>
  <c r="Z950" i="20"/>
  <c r="AJ950" i="20" s="1"/>
  <c r="W951" i="20"/>
  <c r="AG951" i="20" s="1"/>
  <c r="U953" i="20"/>
  <c r="AE953" i="20" s="1"/>
  <c r="Y953" i="20"/>
  <c r="AI953" i="20" s="1"/>
  <c r="Z954" i="20"/>
  <c r="AJ954" i="20" s="1"/>
  <c r="W955" i="20"/>
  <c r="AG955" i="20" s="1"/>
  <c r="U957" i="20"/>
  <c r="AE957" i="20" s="1"/>
  <c r="Y957" i="20"/>
  <c r="AI957" i="20" s="1"/>
  <c r="Z958" i="20"/>
  <c r="AJ958" i="20" s="1"/>
  <c r="W959" i="20"/>
  <c r="AG959" i="20" s="1"/>
  <c r="U961" i="20"/>
  <c r="AE961" i="20" s="1"/>
  <c r="Y961" i="20"/>
  <c r="AI961" i="20" s="1"/>
  <c r="W963" i="20"/>
  <c r="AG963" i="20" s="1"/>
  <c r="U965" i="20"/>
  <c r="AE965" i="20" s="1"/>
  <c r="Y965" i="20"/>
  <c r="AI965" i="20" s="1"/>
  <c r="W967" i="20"/>
  <c r="AG967" i="20" s="1"/>
  <c r="U969" i="20"/>
  <c r="AE969" i="20" s="1"/>
  <c r="Y969" i="20"/>
  <c r="AI969" i="20" s="1"/>
  <c r="W971" i="20"/>
  <c r="AG971" i="20" s="1"/>
  <c r="U973" i="20"/>
  <c r="AE973" i="20" s="1"/>
  <c r="Y973" i="20"/>
  <c r="AI973" i="20" s="1"/>
  <c r="W975" i="20"/>
  <c r="AG975" i="20" s="1"/>
  <c r="U977" i="20"/>
  <c r="AE977" i="20" s="1"/>
  <c r="Y977" i="20"/>
  <c r="AI977" i="20" s="1"/>
  <c r="W979" i="20"/>
  <c r="AG979" i="20" s="1"/>
  <c r="U981" i="20"/>
  <c r="AE981" i="20" s="1"/>
  <c r="Y981" i="20"/>
  <c r="AI981" i="20" s="1"/>
  <c r="W983" i="20"/>
  <c r="AG983" i="20" s="1"/>
  <c r="U985" i="20"/>
  <c r="AE985" i="20" s="1"/>
  <c r="Y985" i="20"/>
  <c r="AI985" i="20" s="1"/>
  <c r="W987" i="20"/>
  <c r="AG987" i="20" s="1"/>
  <c r="U989" i="20"/>
  <c r="AE989" i="20" s="1"/>
  <c r="Y989" i="20"/>
  <c r="AI989" i="20" s="1"/>
  <c r="W991" i="20"/>
  <c r="AG991" i="20" s="1"/>
  <c r="U993" i="20"/>
  <c r="AE993" i="20" s="1"/>
  <c r="Y993" i="20"/>
  <c r="AI993" i="20" s="1"/>
  <c r="W995" i="20"/>
  <c r="AG995" i="20" s="1"/>
  <c r="U997" i="20"/>
  <c r="AE997" i="20" s="1"/>
  <c r="Y997" i="20"/>
  <c r="AI997" i="20" s="1"/>
  <c r="W999" i="20"/>
  <c r="AG999" i="20" s="1"/>
  <c r="U757" i="20"/>
  <c r="AE757" i="20" s="1"/>
  <c r="Y757" i="20"/>
  <c r="AI757" i="20" s="1"/>
  <c r="U761" i="20"/>
  <c r="AE761" i="20" s="1"/>
  <c r="Y761" i="20"/>
  <c r="AI761" i="20" s="1"/>
  <c r="U765" i="20"/>
  <c r="AE765" i="20" s="1"/>
  <c r="Y765" i="20"/>
  <c r="AI765" i="20" s="1"/>
  <c r="U769" i="20"/>
  <c r="AE769" i="20" s="1"/>
  <c r="Y769" i="20"/>
  <c r="AI769" i="20" s="1"/>
  <c r="U773" i="20"/>
  <c r="AE773" i="20" s="1"/>
  <c r="Y773" i="20"/>
  <c r="AI773" i="20" s="1"/>
  <c r="U777" i="20"/>
  <c r="AE777" i="20" s="1"/>
  <c r="Y777" i="20"/>
  <c r="AI777" i="20" s="1"/>
  <c r="U781" i="20"/>
  <c r="AE781" i="20" s="1"/>
  <c r="Y781" i="20"/>
  <c r="AI781" i="20" s="1"/>
  <c r="U785" i="20"/>
  <c r="AE785" i="20" s="1"/>
  <c r="Y785" i="20"/>
  <c r="AI785" i="20" s="1"/>
  <c r="U789" i="20"/>
  <c r="AE789" i="20" s="1"/>
  <c r="Y789" i="20"/>
  <c r="AI789" i="20" s="1"/>
  <c r="U795" i="20"/>
  <c r="AE795" i="20" s="1"/>
  <c r="Y795" i="20"/>
  <c r="AI795" i="20" s="1"/>
  <c r="U799" i="20"/>
  <c r="AE799" i="20" s="1"/>
  <c r="Y799" i="20"/>
  <c r="AI799" i="20" s="1"/>
  <c r="U803" i="20"/>
  <c r="AE803" i="20" s="1"/>
  <c r="Y803" i="20"/>
  <c r="AI803" i="20" s="1"/>
  <c r="U807" i="20"/>
  <c r="AE807" i="20" s="1"/>
  <c r="Y807" i="20"/>
  <c r="AI807" i="20" s="1"/>
  <c r="U811" i="20"/>
  <c r="AE811" i="20" s="1"/>
  <c r="Y811" i="20"/>
  <c r="AI811" i="20" s="1"/>
  <c r="U815" i="20"/>
  <c r="AE815" i="20" s="1"/>
  <c r="Y815" i="20"/>
  <c r="AI815" i="20" s="1"/>
  <c r="U819" i="20"/>
  <c r="AE819" i="20" s="1"/>
  <c r="Y819" i="20"/>
  <c r="AI819" i="20" s="1"/>
  <c r="U823" i="20"/>
  <c r="AE823" i="20" s="1"/>
  <c r="Y823" i="20"/>
  <c r="AI823" i="20" s="1"/>
  <c r="U827" i="20"/>
  <c r="AE827" i="20" s="1"/>
  <c r="Y827" i="20"/>
  <c r="AI827" i="20" s="1"/>
  <c r="U831" i="20"/>
  <c r="AE831" i="20" s="1"/>
  <c r="Y831" i="20"/>
  <c r="AI831" i="20" s="1"/>
  <c r="U835" i="20"/>
  <c r="AE835" i="20" s="1"/>
  <c r="Y835" i="20"/>
  <c r="AI835" i="20" s="1"/>
  <c r="U839" i="20"/>
  <c r="AE839" i="20" s="1"/>
  <c r="Y839" i="20"/>
  <c r="AI839" i="20" s="1"/>
  <c r="U843" i="20"/>
  <c r="AE843" i="20" s="1"/>
  <c r="Y843" i="20"/>
  <c r="AI843" i="20" s="1"/>
  <c r="U847" i="20"/>
  <c r="AE847" i="20" s="1"/>
  <c r="Y847" i="20"/>
  <c r="AI847" i="20" s="1"/>
  <c r="U851" i="20"/>
  <c r="AE851" i="20" s="1"/>
  <c r="Y851" i="20"/>
  <c r="AI851" i="20" s="1"/>
  <c r="U855" i="20"/>
  <c r="AE855" i="20" s="1"/>
  <c r="Y855" i="20"/>
  <c r="AI855" i="20" s="1"/>
  <c r="U859" i="20"/>
  <c r="AE859" i="20" s="1"/>
  <c r="Y859" i="20"/>
  <c r="AI859" i="20" s="1"/>
  <c r="U863" i="20"/>
  <c r="AE863" i="20" s="1"/>
  <c r="Y863" i="20"/>
  <c r="AI863" i="20" s="1"/>
  <c r="U867" i="20"/>
  <c r="AE867" i="20" s="1"/>
  <c r="Y867" i="20"/>
  <c r="AI867" i="20" s="1"/>
  <c r="U871" i="20"/>
  <c r="AE871" i="20" s="1"/>
  <c r="Y871" i="20"/>
  <c r="AI871" i="20" s="1"/>
  <c r="U875" i="20"/>
  <c r="AE875" i="20" s="1"/>
  <c r="Y875" i="20"/>
  <c r="AI875" i="20" s="1"/>
  <c r="U879" i="20"/>
  <c r="AE879" i="20" s="1"/>
  <c r="Y879" i="20"/>
  <c r="AI879" i="20" s="1"/>
  <c r="U883" i="20"/>
  <c r="AE883" i="20" s="1"/>
  <c r="Y883" i="20"/>
  <c r="AI883" i="20" s="1"/>
  <c r="U887" i="20"/>
  <c r="AE887" i="20" s="1"/>
  <c r="Y887" i="20"/>
  <c r="AI887" i="20" s="1"/>
  <c r="U891" i="20"/>
  <c r="AE891" i="20" s="1"/>
  <c r="Y891" i="20"/>
  <c r="AI891" i="20" s="1"/>
  <c r="U895" i="20"/>
  <c r="AE895" i="20" s="1"/>
  <c r="Y895" i="20"/>
  <c r="AI895" i="20" s="1"/>
  <c r="U899" i="20"/>
  <c r="AE899" i="20" s="1"/>
  <c r="Y899" i="20"/>
  <c r="AI899" i="20" s="1"/>
  <c r="U903" i="20"/>
  <c r="AE903" i="20" s="1"/>
  <c r="Y903" i="20"/>
  <c r="AI903" i="20" s="1"/>
  <c r="U907" i="20"/>
  <c r="AE907" i="20" s="1"/>
  <c r="Y907" i="20"/>
  <c r="AI907" i="20" s="1"/>
  <c r="U911" i="20"/>
  <c r="AE911" i="20" s="1"/>
  <c r="Y911" i="20"/>
  <c r="AI911" i="20" s="1"/>
  <c r="U915" i="20"/>
  <c r="AE915" i="20" s="1"/>
  <c r="Y915" i="20"/>
  <c r="AI915" i="20" s="1"/>
  <c r="U919" i="20"/>
  <c r="AE919" i="20" s="1"/>
  <c r="Y919" i="20"/>
  <c r="AI919" i="20" s="1"/>
  <c r="U923" i="20"/>
  <c r="AE923" i="20" s="1"/>
  <c r="Y923" i="20"/>
  <c r="AI923" i="20" s="1"/>
  <c r="U927" i="20"/>
  <c r="AE927" i="20" s="1"/>
  <c r="Y927" i="20"/>
  <c r="AI927" i="20" s="1"/>
  <c r="U931" i="20"/>
  <c r="AE931" i="20" s="1"/>
  <c r="Y931" i="20"/>
  <c r="AI931" i="20" s="1"/>
  <c r="U935" i="20"/>
  <c r="AE935" i="20" s="1"/>
  <c r="Y935" i="20"/>
  <c r="AI935" i="20" s="1"/>
  <c r="U939" i="20"/>
  <c r="AE939" i="20" s="1"/>
  <c r="Y939" i="20"/>
  <c r="AI939" i="20" s="1"/>
  <c r="U943" i="20"/>
  <c r="AE943" i="20" s="1"/>
  <c r="Y943" i="20"/>
  <c r="AI943" i="20" s="1"/>
  <c r="U947" i="20"/>
  <c r="AE947" i="20" s="1"/>
  <c r="Y947" i="20"/>
  <c r="AI947" i="20" s="1"/>
  <c r="U951" i="20"/>
  <c r="AE951" i="20" s="1"/>
  <c r="Y951" i="20"/>
  <c r="AI951" i="20" s="1"/>
  <c r="U955" i="20"/>
  <c r="AE955" i="20" s="1"/>
  <c r="Y955" i="20"/>
  <c r="AI955" i="20" s="1"/>
  <c r="U959" i="20"/>
  <c r="AE959" i="20" s="1"/>
  <c r="Y959" i="20"/>
  <c r="AI959" i="20" s="1"/>
  <c r="U963" i="20"/>
  <c r="AE963" i="20" s="1"/>
  <c r="Y963" i="20"/>
  <c r="AI963" i="20" s="1"/>
  <c r="U967" i="20"/>
  <c r="AE967" i="20" s="1"/>
  <c r="Y967" i="20"/>
  <c r="AI967" i="20" s="1"/>
  <c r="U971" i="20"/>
  <c r="AE971" i="20" s="1"/>
  <c r="Y971" i="20"/>
  <c r="AI971" i="20" s="1"/>
  <c r="U975" i="20"/>
  <c r="AE975" i="20" s="1"/>
  <c r="Y975" i="20"/>
  <c r="AI975" i="20" s="1"/>
  <c r="U979" i="20"/>
  <c r="AE979" i="20" s="1"/>
  <c r="Y979" i="20"/>
  <c r="AI979" i="20" s="1"/>
  <c r="U983" i="20"/>
  <c r="AE983" i="20" s="1"/>
  <c r="Y983" i="20"/>
  <c r="AI983" i="20" s="1"/>
  <c r="U987" i="20"/>
  <c r="AE987" i="20" s="1"/>
  <c r="Y987" i="20"/>
  <c r="AI987" i="20" s="1"/>
  <c r="U991" i="20"/>
  <c r="AE991" i="20" s="1"/>
  <c r="Y991" i="20"/>
  <c r="AI991" i="20" s="1"/>
  <c r="U995" i="20"/>
  <c r="AE995" i="20" s="1"/>
  <c r="Y995" i="20"/>
  <c r="AI995" i="20" s="1"/>
  <c r="U999" i="20"/>
  <c r="AE999" i="20" s="1"/>
  <c r="Y999" i="20"/>
  <c r="AI999" i="20" s="1"/>
  <c r="U15" i="20"/>
  <c r="W15" i="20"/>
  <c r="Y15" i="20"/>
  <c r="T16" i="20"/>
  <c r="V16" i="20"/>
  <c r="X16" i="20"/>
  <c r="Z16" i="20"/>
  <c r="U17" i="20"/>
  <c r="AE17" i="20" s="1"/>
  <c r="W17" i="20"/>
  <c r="Y17" i="20"/>
  <c r="T18" i="20"/>
  <c r="V18" i="20"/>
  <c r="AF18" i="20" s="1"/>
  <c r="X18" i="20"/>
  <c r="Z18" i="20"/>
  <c r="U19" i="20"/>
  <c r="AE19" i="20" s="1"/>
  <c r="W19" i="20"/>
  <c r="AG19" i="20" s="1"/>
  <c r="Y19" i="20"/>
  <c r="T20" i="20"/>
  <c r="V20" i="20"/>
  <c r="AF20" i="20" s="1"/>
  <c r="X20" i="20"/>
  <c r="AH20" i="20" s="1"/>
  <c r="Z20" i="20"/>
  <c r="AJ20" i="20" s="1"/>
  <c r="U21" i="20"/>
  <c r="AE21" i="20" s="1"/>
  <c r="W21" i="20"/>
  <c r="AG21" i="20" s="1"/>
  <c r="Y21" i="20"/>
  <c r="AI21" i="20" s="1"/>
  <c r="T22" i="20"/>
  <c r="V22" i="20"/>
  <c r="AF22" i="20" s="1"/>
  <c r="X22" i="20"/>
  <c r="AH22" i="20" s="1"/>
  <c r="Z22" i="20"/>
  <c r="AJ22" i="20" s="1"/>
  <c r="U23" i="20"/>
  <c r="AE23" i="20" s="1"/>
  <c r="W23" i="20"/>
  <c r="AG23" i="20" s="1"/>
  <c r="Y23" i="20"/>
  <c r="AI23" i="20" s="1"/>
  <c r="T24" i="20"/>
  <c r="V24" i="20"/>
  <c r="AF24" i="20" s="1"/>
  <c r="X24" i="20"/>
  <c r="AH24" i="20" s="1"/>
  <c r="Z24" i="20"/>
  <c r="AJ24" i="20" s="1"/>
  <c r="U25" i="20"/>
  <c r="AE25" i="20" s="1"/>
  <c r="W25" i="20"/>
  <c r="AG25" i="20" s="1"/>
  <c r="Y25" i="20"/>
  <c r="AI25" i="20" s="1"/>
  <c r="T26" i="20"/>
  <c r="V26" i="20"/>
  <c r="AF26" i="20" s="1"/>
  <c r="X26" i="20"/>
  <c r="AH26" i="20" s="1"/>
  <c r="Z26" i="20"/>
  <c r="AJ26" i="20" s="1"/>
  <c r="U27" i="20"/>
  <c r="AE27" i="20" s="1"/>
  <c r="W27" i="20"/>
  <c r="AG27" i="20" s="1"/>
  <c r="Y27" i="20"/>
  <c r="AI27" i="20" s="1"/>
  <c r="T28" i="20"/>
  <c r="V28" i="20"/>
  <c r="AF28" i="20" s="1"/>
  <c r="X28" i="20"/>
  <c r="AH28" i="20" s="1"/>
  <c r="Z28" i="20"/>
  <c r="AJ28" i="20" s="1"/>
  <c r="U29" i="20"/>
  <c r="AE29" i="20" s="1"/>
  <c r="W29" i="20"/>
  <c r="AG29" i="20" s="1"/>
  <c r="Y29" i="20"/>
  <c r="AI29" i="20" s="1"/>
  <c r="T30" i="20"/>
  <c r="V30" i="20"/>
  <c r="AF30" i="20" s="1"/>
  <c r="X30" i="20"/>
  <c r="AH30" i="20" s="1"/>
  <c r="Z30" i="20"/>
  <c r="AJ30" i="20" s="1"/>
  <c r="U31" i="20"/>
  <c r="AE31" i="20" s="1"/>
  <c r="W31" i="20"/>
  <c r="AG31" i="20" s="1"/>
  <c r="Y31" i="20"/>
  <c r="AI31" i="20" s="1"/>
  <c r="T32" i="20"/>
  <c r="V32" i="20"/>
  <c r="AF32" i="20" s="1"/>
  <c r="X32" i="20"/>
  <c r="AH32" i="20" s="1"/>
  <c r="Z32" i="20"/>
  <c r="AJ32" i="20" s="1"/>
  <c r="U33" i="20"/>
  <c r="AE33" i="20" s="1"/>
  <c r="W33" i="20"/>
  <c r="AG33" i="20" s="1"/>
  <c r="Y33" i="20"/>
  <c r="AI33" i="20" s="1"/>
  <c r="T34" i="20"/>
  <c r="V34" i="20"/>
  <c r="AF34" i="20" s="1"/>
  <c r="X34" i="20"/>
  <c r="AH34" i="20" s="1"/>
  <c r="Z34" i="20"/>
  <c r="AJ34" i="20" s="1"/>
  <c r="T15" i="20"/>
  <c r="AD15" i="20" s="1"/>
  <c r="V15" i="20"/>
  <c r="X15" i="20"/>
  <c r="U16" i="20"/>
  <c r="AE16" i="20" s="1"/>
  <c r="W16" i="20"/>
  <c r="T17" i="20"/>
  <c r="V17" i="20"/>
  <c r="AF17" i="20" s="1"/>
  <c r="X17" i="20"/>
  <c r="U18" i="20"/>
  <c r="AE18" i="20" s="1"/>
  <c r="W18" i="20"/>
  <c r="AG18" i="20" s="1"/>
  <c r="T19" i="20"/>
  <c r="V19" i="20"/>
  <c r="AF19" i="20" s="1"/>
  <c r="X19" i="20"/>
  <c r="AH19" i="20" s="1"/>
  <c r="U20" i="20"/>
  <c r="AE20" i="20" s="1"/>
  <c r="W20" i="20"/>
  <c r="AG20" i="20" s="1"/>
  <c r="T21" i="20"/>
  <c r="V21" i="20"/>
  <c r="AF21" i="20" s="1"/>
  <c r="X21" i="20"/>
  <c r="AH21" i="20" s="1"/>
  <c r="U22" i="20"/>
  <c r="AE22" i="20" s="1"/>
  <c r="W22" i="20"/>
  <c r="AG22" i="20" s="1"/>
  <c r="T23" i="20"/>
  <c r="V23" i="20"/>
  <c r="AF23" i="20" s="1"/>
  <c r="X23" i="20"/>
  <c r="AH23" i="20" s="1"/>
  <c r="U24" i="20"/>
  <c r="AE24" i="20" s="1"/>
  <c r="W24" i="20"/>
  <c r="AG24" i="20" s="1"/>
  <c r="T25" i="20"/>
  <c r="V25" i="20"/>
  <c r="AF25" i="20" s="1"/>
  <c r="X25" i="20"/>
  <c r="AH25" i="20" s="1"/>
  <c r="U26" i="20"/>
  <c r="AE26" i="20" s="1"/>
  <c r="W26" i="20"/>
  <c r="AG26" i="20" s="1"/>
  <c r="T27" i="20"/>
  <c r="V27" i="20"/>
  <c r="AF27" i="20" s="1"/>
  <c r="X27" i="20"/>
  <c r="AH27" i="20" s="1"/>
  <c r="U28" i="20"/>
  <c r="AE28" i="20" s="1"/>
  <c r="W28" i="20"/>
  <c r="AG28" i="20" s="1"/>
  <c r="T29" i="20"/>
  <c r="V29" i="20"/>
  <c r="AF29" i="20" s="1"/>
  <c r="X29" i="20"/>
  <c r="AH29" i="20" s="1"/>
  <c r="U30" i="20"/>
  <c r="AE30" i="20" s="1"/>
  <c r="W30" i="20"/>
  <c r="AG30" i="20" s="1"/>
  <c r="T31" i="20"/>
  <c r="V31" i="20"/>
  <c r="AF31" i="20" s="1"/>
  <c r="X31" i="20"/>
  <c r="AH31" i="20" s="1"/>
  <c r="U32" i="20"/>
  <c r="AE32" i="20" s="1"/>
  <c r="W32" i="20"/>
  <c r="AG32" i="20" s="1"/>
  <c r="T33" i="20"/>
  <c r="V33" i="20"/>
  <c r="AF33" i="20" s="1"/>
  <c r="X33" i="20"/>
  <c r="AH33" i="20" s="1"/>
  <c r="U34" i="20"/>
  <c r="AE34" i="20" s="1"/>
  <c r="W34" i="20"/>
  <c r="AG34" i="20" s="1"/>
  <c r="Z35" i="20"/>
  <c r="AJ35" i="20" s="1"/>
  <c r="X35" i="20"/>
  <c r="AH35" i="20" s="1"/>
  <c r="V35" i="20"/>
  <c r="AF35" i="20" s="1"/>
  <c r="T35" i="20"/>
  <c r="Y35" i="20"/>
  <c r="AI35" i="20" s="1"/>
  <c r="AC35" i="20" s="1"/>
  <c r="W35" i="20"/>
  <c r="AG35" i="20" s="1"/>
  <c r="U35" i="20"/>
  <c r="AE35" i="20" s="1"/>
  <c r="T36" i="20"/>
  <c r="V36" i="20"/>
  <c r="AF36" i="20" s="1"/>
  <c r="X36" i="20"/>
  <c r="AH36" i="20" s="1"/>
  <c r="U37" i="20"/>
  <c r="AE37" i="20" s="1"/>
  <c r="W37" i="20"/>
  <c r="AG37" i="20" s="1"/>
  <c r="Y37" i="20"/>
  <c r="AI37" i="20" s="1"/>
  <c r="T38" i="20"/>
  <c r="V38" i="20"/>
  <c r="AF38" i="20" s="1"/>
  <c r="X38" i="20"/>
  <c r="AH38" i="20" s="1"/>
  <c r="U39" i="20"/>
  <c r="AE39" i="20" s="1"/>
  <c r="W39" i="20"/>
  <c r="AG39" i="20" s="1"/>
  <c r="Y39" i="20"/>
  <c r="AI39" i="20" s="1"/>
  <c r="T40" i="20"/>
  <c r="V40" i="20"/>
  <c r="AF40" i="20" s="1"/>
  <c r="X40" i="20"/>
  <c r="AH40" i="20" s="1"/>
  <c r="U41" i="20"/>
  <c r="AE41" i="20" s="1"/>
  <c r="W41" i="20"/>
  <c r="AG41" i="20" s="1"/>
  <c r="Y41" i="20"/>
  <c r="AI41" i="20" s="1"/>
  <c r="T42" i="20"/>
  <c r="V42" i="20"/>
  <c r="AF42" i="20" s="1"/>
  <c r="X42" i="20"/>
  <c r="AH42" i="20" s="1"/>
  <c r="U43" i="20"/>
  <c r="AE43" i="20" s="1"/>
  <c r="W43" i="20"/>
  <c r="AG43" i="20" s="1"/>
  <c r="Y43" i="20"/>
  <c r="AI43" i="20" s="1"/>
  <c r="T44" i="20"/>
  <c r="V44" i="20"/>
  <c r="AF44" i="20" s="1"/>
  <c r="X44" i="20"/>
  <c r="AH44" i="20" s="1"/>
  <c r="U45" i="20"/>
  <c r="AE45" i="20" s="1"/>
  <c r="W45" i="20"/>
  <c r="AG45" i="20" s="1"/>
  <c r="Y45" i="20"/>
  <c r="AI45" i="20" s="1"/>
  <c r="T46" i="20"/>
  <c r="V46" i="20"/>
  <c r="AF46" i="20" s="1"/>
  <c r="X46" i="20"/>
  <c r="AH46" i="20" s="1"/>
  <c r="U47" i="20"/>
  <c r="AE47" i="20" s="1"/>
  <c r="W47" i="20"/>
  <c r="AG47" i="20" s="1"/>
  <c r="Y47" i="20"/>
  <c r="AI47" i="20" s="1"/>
  <c r="T48" i="20"/>
  <c r="V48" i="20"/>
  <c r="AF48" i="20" s="1"/>
  <c r="X48" i="20"/>
  <c r="AH48" i="20" s="1"/>
  <c r="U49" i="20"/>
  <c r="AE49" i="20" s="1"/>
  <c r="W49" i="20"/>
  <c r="AG49" i="20" s="1"/>
  <c r="Y49" i="20"/>
  <c r="AI49" i="20" s="1"/>
  <c r="T50" i="20"/>
  <c r="V50" i="20"/>
  <c r="AF50" i="20" s="1"/>
  <c r="X50" i="20"/>
  <c r="AH50" i="20" s="1"/>
  <c r="U51" i="20"/>
  <c r="AE51" i="20" s="1"/>
  <c r="W51" i="20"/>
  <c r="AG51" i="20" s="1"/>
  <c r="Y51" i="20"/>
  <c r="AI51" i="20" s="1"/>
  <c r="T52" i="20"/>
  <c r="V52" i="20"/>
  <c r="AF52" i="20" s="1"/>
  <c r="X52" i="20"/>
  <c r="AH52" i="20" s="1"/>
  <c r="U53" i="20"/>
  <c r="AE53" i="20" s="1"/>
  <c r="W53" i="20"/>
  <c r="AG53" i="20" s="1"/>
  <c r="Y53" i="20"/>
  <c r="AI53" i="20" s="1"/>
  <c r="T54" i="20"/>
  <c r="V54" i="20"/>
  <c r="AF54" i="20" s="1"/>
  <c r="X54" i="20"/>
  <c r="AH54" i="20" s="1"/>
  <c r="U55" i="20"/>
  <c r="AE55" i="20" s="1"/>
  <c r="W55" i="20"/>
  <c r="AG55" i="20" s="1"/>
  <c r="Y55" i="20"/>
  <c r="AI55" i="20" s="1"/>
  <c r="T56" i="20"/>
  <c r="V56" i="20"/>
  <c r="AF56" i="20" s="1"/>
  <c r="X56" i="20"/>
  <c r="AH56" i="20" s="1"/>
  <c r="U57" i="20"/>
  <c r="AE57" i="20" s="1"/>
  <c r="W57" i="20"/>
  <c r="AG57" i="20" s="1"/>
  <c r="Y57" i="20"/>
  <c r="AI57" i="20" s="1"/>
  <c r="T58" i="20"/>
  <c r="V58" i="20"/>
  <c r="AF58" i="20" s="1"/>
  <c r="X58" i="20"/>
  <c r="AH58" i="20" s="1"/>
  <c r="U59" i="20"/>
  <c r="AE59" i="20" s="1"/>
  <c r="W59" i="20"/>
  <c r="AG59" i="20" s="1"/>
  <c r="Y59" i="20"/>
  <c r="AI59" i="20" s="1"/>
  <c r="T60" i="20"/>
  <c r="V60" i="20"/>
  <c r="AF60" i="20" s="1"/>
  <c r="X60" i="20"/>
  <c r="AH60" i="20" s="1"/>
  <c r="U61" i="20"/>
  <c r="AE61" i="20" s="1"/>
  <c r="W61" i="20"/>
  <c r="AG61" i="20" s="1"/>
  <c r="Y61" i="20"/>
  <c r="AI61" i="20" s="1"/>
  <c r="T62" i="20"/>
  <c r="V62" i="20"/>
  <c r="AF62" i="20" s="1"/>
  <c r="X62" i="20"/>
  <c r="AH62" i="20" s="1"/>
  <c r="U63" i="20"/>
  <c r="AE63" i="20" s="1"/>
  <c r="W63" i="20"/>
  <c r="AG63" i="20" s="1"/>
  <c r="Y63" i="20"/>
  <c r="AI63" i="20" s="1"/>
  <c r="T64" i="20"/>
  <c r="V64" i="20"/>
  <c r="AF64" i="20" s="1"/>
  <c r="X64" i="20"/>
  <c r="AH64" i="20" s="1"/>
  <c r="U65" i="20"/>
  <c r="AE65" i="20" s="1"/>
  <c r="W65" i="20"/>
  <c r="AG65" i="20" s="1"/>
  <c r="Y65" i="20"/>
  <c r="AI65" i="20" s="1"/>
  <c r="T66" i="20"/>
  <c r="V66" i="20"/>
  <c r="AF66" i="20" s="1"/>
  <c r="X66" i="20"/>
  <c r="AH66" i="20" s="1"/>
  <c r="U67" i="20"/>
  <c r="AE67" i="20" s="1"/>
  <c r="W67" i="20"/>
  <c r="AG67" i="20" s="1"/>
  <c r="Y67" i="20"/>
  <c r="AI67" i="20" s="1"/>
  <c r="T68" i="20"/>
  <c r="V68" i="20"/>
  <c r="AF68" i="20" s="1"/>
  <c r="X68" i="20"/>
  <c r="AH68" i="20" s="1"/>
  <c r="U69" i="20"/>
  <c r="AE69" i="20" s="1"/>
  <c r="W69" i="20"/>
  <c r="AG69" i="20" s="1"/>
  <c r="Y69" i="20"/>
  <c r="AI69" i="20" s="1"/>
  <c r="T70" i="20"/>
  <c r="V70" i="20"/>
  <c r="AF70" i="20" s="1"/>
  <c r="X70" i="20"/>
  <c r="AH70" i="20" s="1"/>
  <c r="U71" i="20"/>
  <c r="AE71" i="20" s="1"/>
  <c r="W71" i="20"/>
  <c r="AG71" i="20" s="1"/>
  <c r="Y71" i="20"/>
  <c r="AI71" i="20" s="1"/>
  <c r="T72" i="20"/>
  <c r="V72" i="20"/>
  <c r="AF72" i="20" s="1"/>
  <c r="X72" i="20"/>
  <c r="AH72" i="20" s="1"/>
  <c r="U73" i="20"/>
  <c r="AE73" i="20" s="1"/>
  <c r="W73" i="20"/>
  <c r="AG73" i="20" s="1"/>
  <c r="Y73" i="20"/>
  <c r="AI73" i="20" s="1"/>
  <c r="T74" i="20"/>
  <c r="V74" i="20"/>
  <c r="AF74" i="20" s="1"/>
  <c r="X74" i="20"/>
  <c r="AH74" i="20" s="1"/>
  <c r="U75" i="20"/>
  <c r="AE75" i="20" s="1"/>
  <c r="W75" i="20"/>
  <c r="AG75" i="20" s="1"/>
  <c r="Y75" i="20"/>
  <c r="AI75" i="20" s="1"/>
  <c r="T76" i="20"/>
  <c r="V76" i="20"/>
  <c r="AF76" i="20" s="1"/>
  <c r="X76" i="20"/>
  <c r="AH76" i="20" s="1"/>
  <c r="U77" i="20"/>
  <c r="AE77" i="20" s="1"/>
  <c r="W77" i="20"/>
  <c r="AG77" i="20" s="1"/>
  <c r="Y77" i="20"/>
  <c r="AI77" i="20" s="1"/>
  <c r="T78" i="20"/>
  <c r="V78" i="20"/>
  <c r="AF78" i="20" s="1"/>
  <c r="X78" i="20"/>
  <c r="AH78" i="20" s="1"/>
  <c r="U79" i="20"/>
  <c r="AE79" i="20" s="1"/>
  <c r="W79" i="20"/>
  <c r="AG79" i="20" s="1"/>
  <c r="Y79" i="20"/>
  <c r="AI79" i="20" s="1"/>
  <c r="T80" i="20"/>
  <c r="V80" i="20"/>
  <c r="AF80" i="20" s="1"/>
  <c r="X80" i="20"/>
  <c r="AH80" i="20" s="1"/>
  <c r="U81" i="20"/>
  <c r="AE81" i="20" s="1"/>
  <c r="W81" i="20"/>
  <c r="AG81" i="20" s="1"/>
  <c r="Y81" i="20"/>
  <c r="AI81" i="20" s="1"/>
  <c r="T82" i="20"/>
  <c r="V82" i="20"/>
  <c r="AF82" i="20" s="1"/>
  <c r="X82" i="20"/>
  <c r="AH82" i="20" s="1"/>
  <c r="U83" i="20"/>
  <c r="AE83" i="20" s="1"/>
  <c r="W83" i="20"/>
  <c r="AG83" i="20" s="1"/>
  <c r="Y83" i="20"/>
  <c r="AI83" i="20" s="1"/>
  <c r="T84" i="20"/>
  <c r="V84" i="20"/>
  <c r="AF84" i="20" s="1"/>
  <c r="X84" i="20"/>
  <c r="AH84" i="20" s="1"/>
  <c r="U85" i="20"/>
  <c r="AE85" i="20" s="1"/>
  <c r="W85" i="20"/>
  <c r="AG85" i="20" s="1"/>
  <c r="Y85" i="20"/>
  <c r="AI85" i="20" s="1"/>
  <c r="T86" i="20"/>
  <c r="V86" i="20"/>
  <c r="AF86" i="20" s="1"/>
  <c r="X86" i="20"/>
  <c r="AH86" i="20" s="1"/>
  <c r="U87" i="20"/>
  <c r="AE87" i="20" s="1"/>
  <c r="W87" i="20"/>
  <c r="AG87" i="20" s="1"/>
  <c r="Y87" i="20"/>
  <c r="AI87" i="20" s="1"/>
  <c r="T88" i="20"/>
  <c r="V88" i="20"/>
  <c r="AF88" i="20" s="1"/>
  <c r="X88" i="20"/>
  <c r="AH88" i="20" s="1"/>
  <c r="U89" i="20"/>
  <c r="AE89" i="20" s="1"/>
  <c r="W89" i="20"/>
  <c r="AG89" i="20" s="1"/>
  <c r="Y89" i="20"/>
  <c r="AI89" i="20" s="1"/>
  <c r="T90" i="20"/>
  <c r="V90" i="20"/>
  <c r="AF90" i="20" s="1"/>
  <c r="X90" i="20"/>
  <c r="AH90" i="20" s="1"/>
  <c r="U91" i="20"/>
  <c r="AE91" i="20" s="1"/>
  <c r="W91" i="20"/>
  <c r="AG91" i="20" s="1"/>
  <c r="Y91" i="20"/>
  <c r="AI91" i="20" s="1"/>
  <c r="T92" i="20"/>
  <c r="V92" i="20"/>
  <c r="AF92" i="20" s="1"/>
  <c r="X92" i="20"/>
  <c r="AH92" i="20" s="1"/>
  <c r="U93" i="20"/>
  <c r="AE93" i="20" s="1"/>
  <c r="W93" i="20"/>
  <c r="AG93" i="20" s="1"/>
  <c r="Y93" i="20"/>
  <c r="AI93" i="20" s="1"/>
  <c r="T94" i="20"/>
  <c r="V94" i="20"/>
  <c r="AF94" i="20" s="1"/>
  <c r="X94" i="20"/>
  <c r="AH94" i="20" s="1"/>
  <c r="U95" i="20"/>
  <c r="AE95" i="20" s="1"/>
  <c r="W95" i="20"/>
  <c r="AG95" i="20" s="1"/>
  <c r="Y95" i="20"/>
  <c r="AI95" i="20" s="1"/>
  <c r="T96" i="20"/>
  <c r="V96" i="20"/>
  <c r="AF96" i="20" s="1"/>
  <c r="X96" i="20"/>
  <c r="AH96" i="20" s="1"/>
  <c r="U97" i="20"/>
  <c r="AE97" i="20" s="1"/>
  <c r="W97" i="20"/>
  <c r="AG97" i="20" s="1"/>
  <c r="Y97" i="20"/>
  <c r="AI97" i="20" s="1"/>
  <c r="T98" i="20"/>
  <c r="V98" i="20"/>
  <c r="AF98" i="20" s="1"/>
  <c r="X98" i="20"/>
  <c r="AH98" i="20" s="1"/>
  <c r="U99" i="20"/>
  <c r="AE99" i="20" s="1"/>
  <c r="W99" i="20"/>
  <c r="AG99" i="20" s="1"/>
  <c r="Y99" i="20"/>
  <c r="AI99" i="20" s="1"/>
  <c r="T100" i="20"/>
  <c r="V100" i="20"/>
  <c r="AF100" i="20" s="1"/>
  <c r="X100" i="20"/>
  <c r="AH100" i="20" s="1"/>
  <c r="U101" i="20"/>
  <c r="AE101" i="20" s="1"/>
  <c r="W101" i="20"/>
  <c r="AG101" i="20" s="1"/>
  <c r="Y101" i="20"/>
  <c r="AI101" i="20" s="1"/>
  <c r="T102" i="20"/>
  <c r="V102" i="20"/>
  <c r="AF102" i="20" s="1"/>
  <c r="X102" i="20"/>
  <c r="AH102" i="20" s="1"/>
  <c r="U103" i="20"/>
  <c r="AE103" i="20" s="1"/>
  <c r="W103" i="20"/>
  <c r="AG103" i="20" s="1"/>
  <c r="Y103" i="20"/>
  <c r="AI103" i="20" s="1"/>
  <c r="T104" i="20"/>
  <c r="V104" i="20"/>
  <c r="AF104" i="20" s="1"/>
  <c r="X104" i="20"/>
  <c r="AH104" i="20" s="1"/>
  <c r="U105" i="20"/>
  <c r="AE105" i="20" s="1"/>
  <c r="W105" i="20"/>
  <c r="AG105" i="20" s="1"/>
  <c r="Y105" i="20"/>
  <c r="AI105" i="20" s="1"/>
  <c r="T106" i="20"/>
  <c r="V106" i="20"/>
  <c r="AF106" i="20" s="1"/>
  <c r="X106" i="20"/>
  <c r="AH106" i="20" s="1"/>
  <c r="U107" i="20"/>
  <c r="AE107" i="20" s="1"/>
  <c r="W107" i="20"/>
  <c r="AG107" i="20" s="1"/>
  <c r="Y107" i="20"/>
  <c r="AI107" i="20" s="1"/>
  <c r="T108" i="20"/>
  <c r="V108" i="20"/>
  <c r="AF108" i="20" s="1"/>
  <c r="X108" i="20"/>
  <c r="AH108" i="20" s="1"/>
  <c r="U109" i="20"/>
  <c r="AE109" i="20" s="1"/>
  <c r="W109" i="20"/>
  <c r="AG109" i="20" s="1"/>
  <c r="Y109" i="20"/>
  <c r="AI109" i="20" s="1"/>
  <c r="T110" i="20"/>
  <c r="V110" i="20"/>
  <c r="AF110" i="20" s="1"/>
  <c r="X110" i="20"/>
  <c r="AH110" i="20" s="1"/>
  <c r="U111" i="20"/>
  <c r="AE111" i="20" s="1"/>
  <c r="W111" i="20"/>
  <c r="AG111" i="20" s="1"/>
  <c r="Y111" i="20"/>
  <c r="AI111" i="20" s="1"/>
  <c r="T112" i="20"/>
  <c r="V112" i="20"/>
  <c r="AF112" i="20" s="1"/>
  <c r="X112" i="20"/>
  <c r="AH112" i="20" s="1"/>
  <c r="U113" i="20"/>
  <c r="AE113" i="20" s="1"/>
  <c r="W113" i="20"/>
  <c r="AG113" i="20" s="1"/>
  <c r="Y113" i="20"/>
  <c r="AI113" i="20" s="1"/>
  <c r="T114" i="20"/>
  <c r="V114" i="20"/>
  <c r="AF114" i="20" s="1"/>
  <c r="X114" i="20"/>
  <c r="AH114" i="20" s="1"/>
  <c r="U115" i="20"/>
  <c r="AE115" i="20" s="1"/>
  <c r="W115" i="20"/>
  <c r="AG115" i="20" s="1"/>
  <c r="Y115" i="20"/>
  <c r="AI115" i="20" s="1"/>
  <c r="T116" i="20"/>
  <c r="V116" i="20"/>
  <c r="AF116" i="20" s="1"/>
  <c r="X116" i="20"/>
  <c r="AH116" i="20" s="1"/>
  <c r="U117" i="20"/>
  <c r="AE117" i="20" s="1"/>
  <c r="W117" i="20"/>
  <c r="AG117" i="20" s="1"/>
  <c r="Y117" i="20"/>
  <c r="AI117" i="20" s="1"/>
  <c r="T118" i="20"/>
  <c r="V118" i="20"/>
  <c r="AF118" i="20" s="1"/>
  <c r="X118" i="20"/>
  <c r="AH118" i="20" s="1"/>
  <c r="U119" i="20"/>
  <c r="AE119" i="20" s="1"/>
  <c r="W119" i="20"/>
  <c r="AG119" i="20" s="1"/>
  <c r="Y119" i="20"/>
  <c r="AI119" i="20" s="1"/>
  <c r="T120" i="20"/>
  <c r="V120" i="20"/>
  <c r="AF120" i="20" s="1"/>
  <c r="X120" i="20"/>
  <c r="AH120" i="20" s="1"/>
  <c r="U121" i="20"/>
  <c r="AE121" i="20" s="1"/>
  <c r="W121" i="20"/>
  <c r="AG121" i="20" s="1"/>
  <c r="Y121" i="20"/>
  <c r="AI121" i="20" s="1"/>
  <c r="T122" i="20"/>
  <c r="V122" i="20"/>
  <c r="AF122" i="20" s="1"/>
  <c r="X122" i="20"/>
  <c r="AH122" i="20" s="1"/>
  <c r="U123" i="20"/>
  <c r="AE123" i="20" s="1"/>
  <c r="W123" i="20"/>
  <c r="AG123" i="20" s="1"/>
  <c r="Y123" i="20"/>
  <c r="AI123" i="20" s="1"/>
  <c r="T124" i="20"/>
  <c r="V124" i="20"/>
  <c r="AF124" i="20" s="1"/>
  <c r="X124" i="20"/>
  <c r="AH124" i="20" s="1"/>
  <c r="U125" i="20"/>
  <c r="AE125" i="20" s="1"/>
  <c r="W125" i="20"/>
  <c r="AG125" i="20" s="1"/>
  <c r="Y125" i="20"/>
  <c r="AI125" i="20" s="1"/>
  <c r="T126" i="20"/>
  <c r="V126" i="20"/>
  <c r="AF126" i="20" s="1"/>
  <c r="X126" i="20"/>
  <c r="AH126" i="20" s="1"/>
  <c r="U127" i="20"/>
  <c r="AE127" i="20" s="1"/>
  <c r="W127" i="20"/>
  <c r="AG127" i="20" s="1"/>
  <c r="Y127" i="20"/>
  <c r="AI127" i="20" s="1"/>
  <c r="T128" i="20"/>
  <c r="V128" i="20"/>
  <c r="AF128" i="20" s="1"/>
  <c r="X128" i="20"/>
  <c r="AH128" i="20" s="1"/>
  <c r="U129" i="20"/>
  <c r="AE129" i="20" s="1"/>
  <c r="W129" i="20"/>
  <c r="AG129" i="20" s="1"/>
  <c r="Y129" i="20"/>
  <c r="AI129" i="20" s="1"/>
  <c r="T130" i="20"/>
  <c r="V130" i="20"/>
  <c r="AF130" i="20" s="1"/>
  <c r="X130" i="20"/>
  <c r="AH130" i="20" s="1"/>
  <c r="U131" i="20"/>
  <c r="AE131" i="20" s="1"/>
  <c r="W131" i="20"/>
  <c r="AG131" i="20" s="1"/>
  <c r="Y131" i="20"/>
  <c r="AI131" i="20" s="1"/>
  <c r="T132" i="20"/>
  <c r="V132" i="20"/>
  <c r="AF132" i="20" s="1"/>
  <c r="X132" i="20"/>
  <c r="AH132" i="20" s="1"/>
  <c r="U133" i="20"/>
  <c r="AE133" i="20" s="1"/>
  <c r="W133" i="20"/>
  <c r="AG133" i="20" s="1"/>
  <c r="Y133" i="20"/>
  <c r="AI133" i="20" s="1"/>
  <c r="T134" i="20"/>
  <c r="V134" i="20"/>
  <c r="AF134" i="20" s="1"/>
  <c r="X134" i="20"/>
  <c r="AH134" i="20" s="1"/>
  <c r="U135" i="20"/>
  <c r="AE135" i="20" s="1"/>
  <c r="W135" i="20"/>
  <c r="AG135" i="20" s="1"/>
  <c r="Y135" i="20"/>
  <c r="AI135" i="20" s="1"/>
  <c r="T136" i="20"/>
  <c r="V136" i="20"/>
  <c r="AF136" i="20" s="1"/>
  <c r="X136" i="20"/>
  <c r="AH136" i="20" s="1"/>
  <c r="U137" i="20"/>
  <c r="AE137" i="20" s="1"/>
  <c r="W137" i="20"/>
  <c r="AG137" i="20" s="1"/>
  <c r="Y137" i="20"/>
  <c r="AI137" i="20" s="1"/>
  <c r="T138" i="20"/>
  <c r="V138" i="20"/>
  <c r="AF138" i="20" s="1"/>
  <c r="X138" i="20"/>
  <c r="AH138" i="20" s="1"/>
  <c r="U139" i="20"/>
  <c r="AE139" i="20" s="1"/>
  <c r="W139" i="20"/>
  <c r="AG139" i="20" s="1"/>
  <c r="Y139" i="20"/>
  <c r="AI139" i="20" s="1"/>
  <c r="T140" i="20"/>
  <c r="V140" i="20"/>
  <c r="AF140" i="20" s="1"/>
  <c r="X140" i="20"/>
  <c r="AH140" i="20" s="1"/>
  <c r="U141" i="20"/>
  <c r="AE141" i="20" s="1"/>
  <c r="W141" i="20"/>
  <c r="AG141" i="20" s="1"/>
  <c r="Y141" i="20"/>
  <c r="AI141" i="20" s="1"/>
  <c r="T142" i="20"/>
  <c r="V142" i="20"/>
  <c r="AF142" i="20" s="1"/>
  <c r="X142" i="20"/>
  <c r="AH142" i="20" s="1"/>
  <c r="U143" i="20"/>
  <c r="AE143" i="20" s="1"/>
  <c r="W143" i="20"/>
  <c r="AG143" i="20" s="1"/>
  <c r="Y143" i="20"/>
  <c r="AI143" i="20" s="1"/>
  <c r="T144" i="20"/>
  <c r="V144" i="20"/>
  <c r="AF144" i="20" s="1"/>
  <c r="X144" i="20"/>
  <c r="AH144" i="20" s="1"/>
  <c r="U145" i="20"/>
  <c r="AE145" i="20" s="1"/>
  <c r="W145" i="20"/>
  <c r="AG145" i="20" s="1"/>
  <c r="Y145" i="20"/>
  <c r="AI145" i="20" s="1"/>
  <c r="T146" i="20"/>
  <c r="V146" i="20"/>
  <c r="AF146" i="20" s="1"/>
  <c r="X146" i="20"/>
  <c r="AH146" i="20" s="1"/>
  <c r="U147" i="20"/>
  <c r="AE147" i="20" s="1"/>
  <c r="W147" i="20"/>
  <c r="AG147" i="20" s="1"/>
  <c r="Y147" i="20"/>
  <c r="AI147" i="20" s="1"/>
  <c r="T148" i="20"/>
  <c r="V148" i="20"/>
  <c r="AF148" i="20" s="1"/>
  <c r="X148" i="20"/>
  <c r="AH148" i="20" s="1"/>
  <c r="U149" i="20"/>
  <c r="AE149" i="20" s="1"/>
  <c r="W149" i="20"/>
  <c r="AG149" i="20" s="1"/>
  <c r="Y149" i="20"/>
  <c r="AI149" i="20" s="1"/>
  <c r="T150" i="20"/>
  <c r="V150" i="20"/>
  <c r="AF150" i="20" s="1"/>
  <c r="X150" i="20"/>
  <c r="AH150" i="20" s="1"/>
  <c r="U151" i="20"/>
  <c r="AE151" i="20" s="1"/>
  <c r="W151" i="20"/>
  <c r="AG151" i="20" s="1"/>
  <c r="Y151" i="20"/>
  <c r="AI151" i="20" s="1"/>
  <c r="T152" i="20"/>
  <c r="V152" i="20"/>
  <c r="AF152" i="20" s="1"/>
  <c r="X152" i="20"/>
  <c r="AH152" i="20" s="1"/>
  <c r="U153" i="20"/>
  <c r="AE153" i="20" s="1"/>
  <c r="W153" i="20"/>
  <c r="AG153" i="20" s="1"/>
  <c r="Y153" i="20"/>
  <c r="AI153" i="20" s="1"/>
  <c r="T154" i="20"/>
  <c r="V154" i="20"/>
  <c r="AF154" i="20" s="1"/>
  <c r="X154" i="20"/>
  <c r="AH154" i="20" s="1"/>
  <c r="U155" i="20"/>
  <c r="AE155" i="20" s="1"/>
  <c r="W155" i="20"/>
  <c r="AG155" i="20" s="1"/>
  <c r="Y155" i="20"/>
  <c r="AI155" i="20" s="1"/>
  <c r="T156" i="20"/>
  <c r="V156" i="20"/>
  <c r="AF156" i="20" s="1"/>
  <c r="X156" i="20"/>
  <c r="AH156" i="20" s="1"/>
  <c r="U157" i="20"/>
  <c r="AE157" i="20" s="1"/>
  <c r="W157" i="20"/>
  <c r="AG157" i="20" s="1"/>
  <c r="Y157" i="20"/>
  <c r="AI157" i="20" s="1"/>
  <c r="T158" i="20"/>
  <c r="V158" i="20"/>
  <c r="AF158" i="20" s="1"/>
  <c r="X158" i="20"/>
  <c r="AH158" i="20" s="1"/>
  <c r="U159" i="20"/>
  <c r="AE159" i="20" s="1"/>
  <c r="W159" i="20"/>
  <c r="AG159" i="20" s="1"/>
  <c r="Y159" i="20"/>
  <c r="AI159" i="20" s="1"/>
  <c r="T160" i="20"/>
  <c r="V160" i="20"/>
  <c r="AF160" i="20" s="1"/>
  <c r="X160" i="20"/>
  <c r="AH160" i="20" s="1"/>
  <c r="U161" i="20"/>
  <c r="AE161" i="20" s="1"/>
  <c r="W161" i="20"/>
  <c r="AG161" i="20" s="1"/>
  <c r="Y161" i="20"/>
  <c r="AI161" i="20" s="1"/>
  <c r="T162" i="20"/>
  <c r="V162" i="20"/>
  <c r="AF162" i="20" s="1"/>
  <c r="X162" i="20"/>
  <c r="AH162" i="20" s="1"/>
  <c r="U163" i="20"/>
  <c r="AE163" i="20" s="1"/>
  <c r="W163" i="20"/>
  <c r="AG163" i="20" s="1"/>
  <c r="Y163" i="20"/>
  <c r="AI163" i="20" s="1"/>
  <c r="T164" i="20"/>
  <c r="V164" i="20"/>
  <c r="AF164" i="20" s="1"/>
  <c r="X164" i="20"/>
  <c r="AH164" i="20" s="1"/>
  <c r="U165" i="20"/>
  <c r="AE165" i="20" s="1"/>
  <c r="W165" i="20"/>
  <c r="AG165" i="20" s="1"/>
  <c r="Y165" i="20"/>
  <c r="AI165" i="20" s="1"/>
  <c r="T166" i="20"/>
  <c r="V166" i="20"/>
  <c r="AF166" i="20" s="1"/>
  <c r="X166" i="20"/>
  <c r="AH166" i="20" s="1"/>
  <c r="U167" i="20"/>
  <c r="AE167" i="20" s="1"/>
  <c r="W167" i="20"/>
  <c r="AG167" i="20" s="1"/>
  <c r="Y167" i="20"/>
  <c r="AI167" i="20" s="1"/>
  <c r="T168" i="20"/>
  <c r="V168" i="20"/>
  <c r="AF168" i="20" s="1"/>
  <c r="X168" i="20"/>
  <c r="AH168" i="20" s="1"/>
  <c r="U169" i="20"/>
  <c r="AE169" i="20" s="1"/>
  <c r="W169" i="20"/>
  <c r="AG169" i="20" s="1"/>
  <c r="Y169" i="20"/>
  <c r="AI169" i="20" s="1"/>
  <c r="T170" i="20"/>
  <c r="V170" i="20"/>
  <c r="AF170" i="20" s="1"/>
  <c r="X170" i="20"/>
  <c r="AH170" i="20" s="1"/>
  <c r="U171" i="20"/>
  <c r="AE171" i="20" s="1"/>
  <c r="W171" i="20"/>
  <c r="AG171" i="20" s="1"/>
  <c r="Y171" i="20"/>
  <c r="AI171" i="20" s="1"/>
  <c r="T172" i="20"/>
  <c r="V172" i="20"/>
  <c r="AF172" i="20" s="1"/>
  <c r="X172" i="20"/>
  <c r="AH172" i="20" s="1"/>
  <c r="U173" i="20"/>
  <c r="AE173" i="20" s="1"/>
  <c r="W173" i="20"/>
  <c r="AG173" i="20" s="1"/>
  <c r="Y173" i="20"/>
  <c r="AI173" i="20" s="1"/>
  <c r="T174" i="20"/>
  <c r="V174" i="20"/>
  <c r="AF174" i="20" s="1"/>
  <c r="X174" i="20"/>
  <c r="AH174" i="20" s="1"/>
  <c r="U175" i="20"/>
  <c r="AE175" i="20" s="1"/>
  <c r="W175" i="20"/>
  <c r="AG175" i="20" s="1"/>
  <c r="Y175" i="20"/>
  <c r="AI175" i="20" s="1"/>
  <c r="T176" i="20"/>
  <c r="V176" i="20"/>
  <c r="AF176" i="20" s="1"/>
  <c r="X176" i="20"/>
  <c r="AH176" i="20" s="1"/>
  <c r="U177" i="20"/>
  <c r="AE177" i="20" s="1"/>
  <c r="W177" i="20"/>
  <c r="AG177" i="20" s="1"/>
  <c r="Y177" i="20"/>
  <c r="AI177" i="20" s="1"/>
  <c r="T178" i="20"/>
  <c r="V178" i="20"/>
  <c r="AF178" i="20" s="1"/>
  <c r="X178" i="20"/>
  <c r="AH178" i="20" s="1"/>
  <c r="U179" i="20"/>
  <c r="AE179" i="20" s="1"/>
  <c r="W179" i="20"/>
  <c r="AG179" i="20" s="1"/>
  <c r="Y179" i="20"/>
  <c r="AI179" i="20" s="1"/>
  <c r="T180" i="20"/>
  <c r="V180" i="20"/>
  <c r="AF180" i="20" s="1"/>
  <c r="X180" i="20"/>
  <c r="AH180" i="20" s="1"/>
  <c r="U181" i="20"/>
  <c r="AE181" i="20" s="1"/>
  <c r="W181" i="20"/>
  <c r="AG181" i="20" s="1"/>
  <c r="Y181" i="20"/>
  <c r="AI181" i="20" s="1"/>
  <c r="T182" i="20"/>
  <c r="V182" i="20"/>
  <c r="AF182" i="20" s="1"/>
  <c r="X182" i="20"/>
  <c r="AH182" i="20" s="1"/>
  <c r="U183" i="20"/>
  <c r="AE183" i="20" s="1"/>
  <c r="W183" i="20"/>
  <c r="AG183" i="20" s="1"/>
  <c r="Y183" i="20"/>
  <c r="AI183" i="20" s="1"/>
  <c r="T184" i="20"/>
  <c r="V184" i="20"/>
  <c r="AF184" i="20" s="1"/>
  <c r="X184" i="20"/>
  <c r="AH184" i="20" s="1"/>
  <c r="U185" i="20"/>
  <c r="AE185" i="20" s="1"/>
  <c r="W185" i="20"/>
  <c r="AG185" i="20" s="1"/>
  <c r="Y185" i="20"/>
  <c r="AI185" i="20" s="1"/>
  <c r="T186" i="20"/>
  <c r="V186" i="20"/>
  <c r="AF186" i="20" s="1"/>
  <c r="X186" i="20"/>
  <c r="AH186" i="20" s="1"/>
  <c r="U187" i="20"/>
  <c r="AE187" i="20" s="1"/>
  <c r="W187" i="20"/>
  <c r="AG187" i="20" s="1"/>
  <c r="Y187" i="20"/>
  <c r="AI187" i="20" s="1"/>
  <c r="T188" i="20"/>
  <c r="V188" i="20"/>
  <c r="AF188" i="20" s="1"/>
  <c r="X188" i="20"/>
  <c r="AH188" i="20" s="1"/>
  <c r="U189" i="20"/>
  <c r="AE189" i="20" s="1"/>
  <c r="W189" i="20"/>
  <c r="AG189" i="20" s="1"/>
  <c r="Y189" i="20"/>
  <c r="AI189" i="20" s="1"/>
  <c r="T190" i="20"/>
  <c r="V190" i="20"/>
  <c r="AF190" i="20" s="1"/>
  <c r="X190" i="20"/>
  <c r="AH190" i="20" s="1"/>
  <c r="U191" i="20"/>
  <c r="AE191" i="20" s="1"/>
  <c r="W191" i="20"/>
  <c r="AG191" i="20" s="1"/>
  <c r="Y191" i="20"/>
  <c r="AI191" i="20" s="1"/>
  <c r="T192" i="20"/>
  <c r="V192" i="20"/>
  <c r="AF192" i="20" s="1"/>
  <c r="X192" i="20"/>
  <c r="AH192" i="20" s="1"/>
  <c r="U193" i="20"/>
  <c r="AE193" i="20" s="1"/>
  <c r="W193" i="20"/>
  <c r="AG193" i="20" s="1"/>
  <c r="Y193" i="20"/>
  <c r="AI193" i="20" s="1"/>
  <c r="T194" i="20"/>
  <c r="V194" i="20"/>
  <c r="AF194" i="20" s="1"/>
  <c r="X194" i="20"/>
  <c r="AH194" i="20" s="1"/>
  <c r="U195" i="20"/>
  <c r="AE195" i="20" s="1"/>
  <c r="W195" i="20"/>
  <c r="AG195" i="20" s="1"/>
  <c r="Y195" i="20"/>
  <c r="AI195" i="20" s="1"/>
  <c r="T196" i="20"/>
  <c r="V196" i="20"/>
  <c r="AF196" i="20" s="1"/>
  <c r="X196" i="20"/>
  <c r="AH196" i="20" s="1"/>
  <c r="U197" i="20"/>
  <c r="AE197" i="20" s="1"/>
  <c r="W197" i="20"/>
  <c r="AG197" i="20" s="1"/>
  <c r="Y197" i="20"/>
  <c r="AI197" i="20" s="1"/>
  <c r="T198" i="20"/>
  <c r="V198" i="20"/>
  <c r="AF198" i="20" s="1"/>
  <c r="X198" i="20"/>
  <c r="AH198" i="20" s="1"/>
  <c r="U199" i="20"/>
  <c r="AE199" i="20" s="1"/>
  <c r="W199" i="20"/>
  <c r="AG199" i="20" s="1"/>
  <c r="Y199" i="20"/>
  <c r="AI199" i="20" s="1"/>
  <c r="T200" i="20"/>
  <c r="V200" i="20"/>
  <c r="AF200" i="20" s="1"/>
  <c r="X200" i="20"/>
  <c r="AH200" i="20" s="1"/>
  <c r="U201" i="20"/>
  <c r="AE201" i="20" s="1"/>
  <c r="W201" i="20"/>
  <c r="AG201" i="20" s="1"/>
  <c r="Y201" i="20"/>
  <c r="AI201" i="20" s="1"/>
  <c r="T202" i="20"/>
  <c r="V202" i="20"/>
  <c r="AF202" i="20" s="1"/>
  <c r="X202" i="20"/>
  <c r="AH202" i="20" s="1"/>
  <c r="U203" i="20"/>
  <c r="AE203" i="20" s="1"/>
  <c r="W203" i="20"/>
  <c r="AG203" i="20" s="1"/>
  <c r="Y203" i="20"/>
  <c r="AI203" i="20" s="1"/>
  <c r="T204" i="20"/>
  <c r="V204" i="20"/>
  <c r="AF204" i="20" s="1"/>
  <c r="X204" i="20"/>
  <c r="AH204" i="20" s="1"/>
  <c r="U205" i="20"/>
  <c r="AE205" i="20" s="1"/>
  <c r="W205" i="20"/>
  <c r="AG205" i="20" s="1"/>
  <c r="Y205" i="20"/>
  <c r="AI205" i="20" s="1"/>
  <c r="T206" i="20"/>
  <c r="V206" i="20"/>
  <c r="AF206" i="20" s="1"/>
  <c r="X206" i="20"/>
  <c r="AH206" i="20" s="1"/>
  <c r="U207" i="20"/>
  <c r="AE207" i="20" s="1"/>
  <c r="W207" i="20"/>
  <c r="AG207" i="20" s="1"/>
  <c r="Y207" i="20"/>
  <c r="AI207" i="20" s="1"/>
  <c r="T208" i="20"/>
  <c r="V208" i="20"/>
  <c r="AF208" i="20" s="1"/>
  <c r="X208" i="20"/>
  <c r="AH208" i="20" s="1"/>
  <c r="U209" i="20"/>
  <c r="AE209" i="20" s="1"/>
  <c r="W209" i="20"/>
  <c r="AG209" i="20" s="1"/>
  <c r="Y209" i="20"/>
  <c r="AI209" i="20" s="1"/>
  <c r="T210" i="20"/>
  <c r="V210" i="20"/>
  <c r="AF210" i="20" s="1"/>
  <c r="X210" i="20"/>
  <c r="AH210" i="20" s="1"/>
  <c r="U211" i="20"/>
  <c r="AE211" i="20" s="1"/>
  <c r="W211" i="20"/>
  <c r="AG211" i="20" s="1"/>
  <c r="Y211" i="20"/>
  <c r="AI211" i="20" s="1"/>
  <c r="T212" i="20"/>
  <c r="V212" i="20"/>
  <c r="AF212" i="20" s="1"/>
  <c r="X212" i="20"/>
  <c r="AH212" i="20" s="1"/>
  <c r="U213" i="20"/>
  <c r="AE213" i="20" s="1"/>
  <c r="W213" i="20"/>
  <c r="AG213" i="20" s="1"/>
  <c r="Y213" i="20"/>
  <c r="AI213" i="20" s="1"/>
  <c r="T214" i="20"/>
  <c r="V214" i="20"/>
  <c r="AF214" i="20" s="1"/>
  <c r="X214" i="20"/>
  <c r="AH214" i="20" s="1"/>
  <c r="U215" i="20"/>
  <c r="AE215" i="20" s="1"/>
  <c r="W215" i="20"/>
  <c r="AG215" i="20" s="1"/>
  <c r="Y215" i="20"/>
  <c r="AI215" i="20" s="1"/>
  <c r="T216" i="20"/>
  <c r="V216" i="20"/>
  <c r="AF216" i="20" s="1"/>
  <c r="X216" i="20"/>
  <c r="AH216" i="20" s="1"/>
  <c r="U217" i="20"/>
  <c r="AE217" i="20" s="1"/>
  <c r="W217" i="20"/>
  <c r="AG217" i="20" s="1"/>
  <c r="Y217" i="20"/>
  <c r="AI217" i="20" s="1"/>
  <c r="T218" i="20"/>
  <c r="V218" i="20"/>
  <c r="AF218" i="20" s="1"/>
  <c r="X218" i="20"/>
  <c r="AH218" i="20" s="1"/>
  <c r="U219" i="20"/>
  <c r="AE219" i="20" s="1"/>
  <c r="W219" i="20"/>
  <c r="AG219" i="20" s="1"/>
  <c r="Y219" i="20"/>
  <c r="AI219" i="20" s="1"/>
  <c r="T220" i="20"/>
  <c r="V220" i="20"/>
  <c r="AF220" i="20" s="1"/>
  <c r="X220" i="20"/>
  <c r="AH220" i="20" s="1"/>
  <c r="U221" i="20"/>
  <c r="AE221" i="20" s="1"/>
  <c r="W221" i="20"/>
  <c r="AG221" i="20" s="1"/>
  <c r="Y221" i="20"/>
  <c r="AI221" i="20" s="1"/>
  <c r="T222" i="20"/>
  <c r="V222" i="20"/>
  <c r="AF222" i="20" s="1"/>
  <c r="X222" i="20"/>
  <c r="AH222" i="20" s="1"/>
  <c r="U223" i="20"/>
  <c r="AE223" i="20" s="1"/>
  <c r="W223" i="20"/>
  <c r="AG223" i="20" s="1"/>
  <c r="Y223" i="20"/>
  <c r="AI223" i="20" s="1"/>
  <c r="T224" i="20"/>
  <c r="V224" i="20"/>
  <c r="AF224" i="20" s="1"/>
  <c r="X224" i="20"/>
  <c r="AH224" i="20" s="1"/>
  <c r="U225" i="20"/>
  <c r="AE225" i="20" s="1"/>
  <c r="W225" i="20"/>
  <c r="AG225" i="20" s="1"/>
  <c r="Y225" i="20"/>
  <c r="AI225" i="20" s="1"/>
  <c r="T226" i="20"/>
  <c r="V226" i="20"/>
  <c r="AF226" i="20" s="1"/>
  <c r="X226" i="20"/>
  <c r="AH226" i="20" s="1"/>
  <c r="U227" i="20"/>
  <c r="AE227" i="20" s="1"/>
  <c r="W227" i="20"/>
  <c r="AG227" i="20" s="1"/>
  <c r="Y227" i="20"/>
  <c r="AI227" i="20" s="1"/>
  <c r="T228" i="20"/>
  <c r="V228" i="20"/>
  <c r="AF228" i="20" s="1"/>
  <c r="X228" i="20"/>
  <c r="AH228" i="20" s="1"/>
  <c r="U229" i="20"/>
  <c r="AE229" i="20" s="1"/>
  <c r="W229" i="20"/>
  <c r="AG229" i="20" s="1"/>
  <c r="Y229" i="20"/>
  <c r="AI229" i="20" s="1"/>
  <c r="T230" i="20"/>
  <c r="V230" i="20"/>
  <c r="AF230" i="20" s="1"/>
  <c r="X230" i="20"/>
  <c r="AH230" i="20" s="1"/>
  <c r="U231" i="20"/>
  <c r="AE231" i="20" s="1"/>
  <c r="W231" i="20"/>
  <c r="AG231" i="20" s="1"/>
  <c r="Y231" i="20"/>
  <c r="AI231" i="20" s="1"/>
  <c r="T232" i="20"/>
  <c r="V232" i="20"/>
  <c r="AF232" i="20" s="1"/>
  <c r="X232" i="20"/>
  <c r="AH232" i="20" s="1"/>
  <c r="U233" i="20"/>
  <c r="AE233" i="20" s="1"/>
  <c r="W233" i="20"/>
  <c r="AG233" i="20" s="1"/>
  <c r="Y233" i="20"/>
  <c r="AI233" i="20" s="1"/>
  <c r="T234" i="20"/>
  <c r="V234" i="20"/>
  <c r="AF234" i="20" s="1"/>
  <c r="X234" i="20"/>
  <c r="AH234" i="20" s="1"/>
  <c r="U235" i="20"/>
  <c r="AE235" i="20" s="1"/>
  <c r="W235" i="20"/>
  <c r="AG235" i="20" s="1"/>
  <c r="Y235" i="20"/>
  <c r="AI235" i="20" s="1"/>
  <c r="T236" i="20"/>
  <c r="V236" i="20"/>
  <c r="AF236" i="20" s="1"/>
  <c r="X236" i="20"/>
  <c r="AH236" i="20" s="1"/>
  <c r="U237" i="20"/>
  <c r="AE237" i="20" s="1"/>
  <c r="W237" i="20"/>
  <c r="AG237" i="20" s="1"/>
  <c r="Y237" i="20"/>
  <c r="AI237" i="20" s="1"/>
  <c r="T238" i="20"/>
  <c r="V238" i="20"/>
  <c r="AF238" i="20" s="1"/>
  <c r="X238" i="20"/>
  <c r="AH238" i="20" s="1"/>
  <c r="U239" i="20"/>
  <c r="AE239" i="20" s="1"/>
  <c r="W239" i="20"/>
  <c r="AG239" i="20" s="1"/>
  <c r="Y239" i="20"/>
  <c r="AI239" i="20" s="1"/>
  <c r="T240" i="20"/>
  <c r="V240" i="20"/>
  <c r="AF240" i="20" s="1"/>
  <c r="X240" i="20"/>
  <c r="AH240" i="20" s="1"/>
  <c r="U241" i="20"/>
  <c r="AE241" i="20" s="1"/>
  <c r="W241" i="20"/>
  <c r="AG241" i="20" s="1"/>
  <c r="Y241" i="20"/>
  <c r="AI241" i="20" s="1"/>
  <c r="T242" i="20"/>
  <c r="V242" i="20"/>
  <c r="AF242" i="20" s="1"/>
  <c r="X242" i="20"/>
  <c r="AH242" i="20" s="1"/>
  <c r="U243" i="20"/>
  <c r="AE243" i="20" s="1"/>
  <c r="W243" i="20"/>
  <c r="AG243" i="20" s="1"/>
  <c r="Y243" i="20"/>
  <c r="AI243" i="20" s="1"/>
  <c r="T244" i="20"/>
  <c r="V244" i="20"/>
  <c r="AF244" i="20" s="1"/>
  <c r="X244" i="20"/>
  <c r="AH244" i="20" s="1"/>
  <c r="U245" i="20"/>
  <c r="AE245" i="20" s="1"/>
  <c r="W245" i="20"/>
  <c r="AG245" i="20" s="1"/>
  <c r="Y245" i="20"/>
  <c r="AI245" i="20" s="1"/>
  <c r="T246" i="20"/>
  <c r="V246" i="20"/>
  <c r="AF246" i="20" s="1"/>
  <c r="X246" i="20"/>
  <c r="AH246" i="20" s="1"/>
  <c r="U247" i="20"/>
  <c r="AE247" i="20" s="1"/>
  <c r="W247" i="20"/>
  <c r="AG247" i="20" s="1"/>
  <c r="Y247" i="20"/>
  <c r="AI247" i="20" s="1"/>
  <c r="T248" i="20"/>
  <c r="V248" i="20"/>
  <c r="AF248" i="20" s="1"/>
  <c r="X248" i="20"/>
  <c r="AH248" i="20" s="1"/>
  <c r="U249" i="20"/>
  <c r="AE249" i="20" s="1"/>
  <c r="W249" i="20"/>
  <c r="AG249" i="20" s="1"/>
  <c r="Y249" i="20"/>
  <c r="AI249" i="20" s="1"/>
  <c r="T250" i="20"/>
  <c r="V250" i="20"/>
  <c r="AF250" i="20" s="1"/>
  <c r="X250" i="20"/>
  <c r="AH250" i="20" s="1"/>
  <c r="U251" i="20"/>
  <c r="AE251" i="20" s="1"/>
  <c r="W251" i="20"/>
  <c r="AG251" i="20" s="1"/>
  <c r="Y251" i="20"/>
  <c r="AI251" i="20" s="1"/>
  <c r="T252" i="20"/>
  <c r="V252" i="20"/>
  <c r="AF252" i="20" s="1"/>
  <c r="X252" i="20"/>
  <c r="AH252" i="20" s="1"/>
  <c r="U253" i="20"/>
  <c r="AE253" i="20" s="1"/>
  <c r="W253" i="20"/>
  <c r="AG253" i="20" s="1"/>
  <c r="Y253" i="20"/>
  <c r="AI253" i="20" s="1"/>
  <c r="T254" i="20"/>
  <c r="V254" i="20"/>
  <c r="AF254" i="20" s="1"/>
  <c r="X254" i="20"/>
  <c r="AH254" i="20" s="1"/>
  <c r="U255" i="20"/>
  <c r="AE255" i="20" s="1"/>
  <c r="W255" i="20"/>
  <c r="AG255" i="20" s="1"/>
  <c r="Y255" i="20"/>
  <c r="AI255" i="20" s="1"/>
  <c r="T256" i="20"/>
  <c r="V256" i="20"/>
  <c r="AF256" i="20" s="1"/>
  <c r="X256" i="20"/>
  <c r="AH256" i="20" s="1"/>
  <c r="U257" i="20"/>
  <c r="AE257" i="20" s="1"/>
  <c r="W257" i="20"/>
  <c r="AG257" i="20" s="1"/>
  <c r="Y257" i="20"/>
  <c r="AI257" i="20" s="1"/>
  <c r="T258" i="20"/>
  <c r="V258" i="20"/>
  <c r="AF258" i="20" s="1"/>
  <c r="X258" i="20"/>
  <c r="AH258" i="20" s="1"/>
  <c r="U259" i="20"/>
  <c r="AE259" i="20" s="1"/>
  <c r="W259" i="20"/>
  <c r="AG259" i="20" s="1"/>
  <c r="Y259" i="20"/>
  <c r="AI259" i="20" s="1"/>
  <c r="T260" i="20"/>
  <c r="V260" i="20"/>
  <c r="AF260" i="20" s="1"/>
  <c r="X260" i="20"/>
  <c r="AH260" i="20" s="1"/>
  <c r="U261" i="20"/>
  <c r="AE261" i="20" s="1"/>
  <c r="W261" i="20"/>
  <c r="AG261" i="20" s="1"/>
  <c r="Y261" i="20"/>
  <c r="AI261" i="20" s="1"/>
  <c r="T262" i="20"/>
  <c r="V262" i="20"/>
  <c r="AF262" i="20" s="1"/>
  <c r="X262" i="20"/>
  <c r="AH262" i="20" s="1"/>
  <c r="U263" i="20"/>
  <c r="AE263" i="20" s="1"/>
  <c r="W263" i="20"/>
  <c r="AG263" i="20" s="1"/>
  <c r="Y263" i="20"/>
  <c r="AI263" i="20" s="1"/>
  <c r="T264" i="20"/>
  <c r="V264" i="20"/>
  <c r="AF264" i="20" s="1"/>
  <c r="X264" i="20"/>
  <c r="AH264" i="20" s="1"/>
  <c r="U265" i="20"/>
  <c r="AE265" i="20" s="1"/>
  <c r="W265" i="20"/>
  <c r="AG265" i="20" s="1"/>
  <c r="Y265" i="20"/>
  <c r="AI265" i="20" s="1"/>
  <c r="T266" i="20"/>
  <c r="V266" i="20"/>
  <c r="AF266" i="20" s="1"/>
  <c r="X266" i="20"/>
  <c r="AH266" i="20" s="1"/>
  <c r="U267" i="20"/>
  <c r="AE267" i="20" s="1"/>
  <c r="W267" i="20"/>
  <c r="AG267" i="20" s="1"/>
  <c r="Y267" i="20"/>
  <c r="AI267" i="20" s="1"/>
  <c r="T268" i="20"/>
  <c r="V268" i="20"/>
  <c r="AF268" i="20" s="1"/>
  <c r="X268" i="20"/>
  <c r="AH268" i="20" s="1"/>
  <c r="U269" i="20"/>
  <c r="AE269" i="20" s="1"/>
  <c r="W269" i="20"/>
  <c r="AG269" i="20" s="1"/>
  <c r="Y269" i="20"/>
  <c r="AI269" i="20" s="1"/>
  <c r="T270" i="20"/>
  <c r="V270" i="20"/>
  <c r="AF270" i="20" s="1"/>
  <c r="X270" i="20"/>
  <c r="AH270" i="20" s="1"/>
  <c r="U271" i="20"/>
  <c r="AE271" i="20" s="1"/>
  <c r="W271" i="20"/>
  <c r="AG271" i="20" s="1"/>
  <c r="Y271" i="20"/>
  <c r="AI271" i="20" s="1"/>
  <c r="T272" i="20"/>
  <c r="V272" i="20"/>
  <c r="AF272" i="20" s="1"/>
  <c r="X272" i="20"/>
  <c r="AH272" i="20" s="1"/>
  <c r="U273" i="20"/>
  <c r="AE273" i="20" s="1"/>
  <c r="W273" i="20"/>
  <c r="AG273" i="20" s="1"/>
  <c r="Y273" i="20"/>
  <c r="AI273" i="20" s="1"/>
  <c r="T274" i="20"/>
  <c r="V274" i="20"/>
  <c r="AF274" i="20" s="1"/>
  <c r="X274" i="20"/>
  <c r="AH274" i="20" s="1"/>
  <c r="U275" i="20"/>
  <c r="AE275" i="20" s="1"/>
  <c r="W275" i="20"/>
  <c r="AG275" i="20" s="1"/>
  <c r="Y275" i="20"/>
  <c r="AI275" i="20" s="1"/>
  <c r="T276" i="20"/>
  <c r="V276" i="20"/>
  <c r="AF276" i="20" s="1"/>
  <c r="X276" i="20"/>
  <c r="AH276" i="20" s="1"/>
  <c r="U277" i="20"/>
  <c r="AE277" i="20" s="1"/>
  <c r="W277" i="20"/>
  <c r="AG277" i="20" s="1"/>
  <c r="Y277" i="20"/>
  <c r="AI277" i="20" s="1"/>
  <c r="T278" i="20"/>
  <c r="V278" i="20"/>
  <c r="AF278" i="20" s="1"/>
  <c r="X278" i="20"/>
  <c r="AH278" i="20" s="1"/>
  <c r="U279" i="20"/>
  <c r="AE279" i="20" s="1"/>
  <c r="W279" i="20"/>
  <c r="AG279" i="20" s="1"/>
  <c r="Y279" i="20"/>
  <c r="AI279" i="20" s="1"/>
  <c r="T280" i="20"/>
  <c r="V280" i="20"/>
  <c r="AF280" i="20" s="1"/>
  <c r="X280" i="20"/>
  <c r="AH280" i="20" s="1"/>
  <c r="U281" i="20"/>
  <c r="AE281" i="20" s="1"/>
  <c r="W281" i="20"/>
  <c r="AG281" i="20" s="1"/>
  <c r="Y281" i="20"/>
  <c r="AI281" i="20" s="1"/>
  <c r="T282" i="20"/>
  <c r="V282" i="20"/>
  <c r="AF282" i="20" s="1"/>
  <c r="X282" i="20"/>
  <c r="AH282" i="20" s="1"/>
  <c r="U283" i="20"/>
  <c r="AE283" i="20" s="1"/>
  <c r="W283" i="20"/>
  <c r="AG283" i="20" s="1"/>
  <c r="Y283" i="20"/>
  <c r="AI283" i="20" s="1"/>
  <c r="T284" i="20"/>
  <c r="V284" i="20"/>
  <c r="AF284" i="20" s="1"/>
  <c r="X284" i="20"/>
  <c r="AH284" i="20" s="1"/>
  <c r="U285" i="20"/>
  <c r="AE285" i="20" s="1"/>
  <c r="W285" i="20"/>
  <c r="AG285" i="20" s="1"/>
  <c r="Y285" i="20"/>
  <c r="AI285" i="20" s="1"/>
  <c r="T286" i="20"/>
  <c r="V286" i="20"/>
  <c r="AF286" i="20" s="1"/>
  <c r="X286" i="20"/>
  <c r="AH286" i="20" s="1"/>
  <c r="U287" i="20"/>
  <c r="AE287" i="20" s="1"/>
  <c r="W287" i="20"/>
  <c r="AG287" i="20" s="1"/>
  <c r="Y287" i="20"/>
  <c r="AI287" i="20" s="1"/>
  <c r="T288" i="20"/>
  <c r="V288" i="20"/>
  <c r="AF288" i="20" s="1"/>
  <c r="X288" i="20"/>
  <c r="AH288" i="20" s="1"/>
  <c r="U289" i="20"/>
  <c r="AE289" i="20" s="1"/>
  <c r="W289" i="20"/>
  <c r="AG289" i="20" s="1"/>
  <c r="Y289" i="20"/>
  <c r="AI289" i="20" s="1"/>
  <c r="T290" i="20"/>
  <c r="V290" i="20"/>
  <c r="AF290" i="20" s="1"/>
  <c r="X290" i="20"/>
  <c r="AH290" i="20" s="1"/>
  <c r="U291" i="20"/>
  <c r="AE291" i="20" s="1"/>
  <c r="W291" i="20"/>
  <c r="AG291" i="20" s="1"/>
  <c r="Y291" i="20"/>
  <c r="AI291" i="20" s="1"/>
  <c r="T292" i="20"/>
  <c r="V292" i="20"/>
  <c r="AF292" i="20" s="1"/>
  <c r="X292" i="20"/>
  <c r="AH292" i="20" s="1"/>
  <c r="U293" i="20"/>
  <c r="AE293" i="20" s="1"/>
  <c r="W293" i="20"/>
  <c r="AG293" i="20" s="1"/>
  <c r="Y293" i="20"/>
  <c r="AI293" i="20" s="1"/>
  <c r="T294" i="20"/>
  <c r="V294" i="20"/>
  <c r="AF294" i="20" s="1"/>
  <c r="X294" i="20"/>
  <c r="AH294" i="20" s="1"/>
  <c r="U295" i="20"/>
  <c r="AE295" i="20" s="1"/>
  <c r="W295" i="20"/>
  <c r="AG295" i="20" s="1"/>
  <c r="Y295" i="20"/>
  <c r="AI295" i="20" s="1"/>
  <c r="T296" i="20"/>
  <c r="V296" i="20"/>
  <c r="AF296" i="20" s="1"/>
  <c r="X296" i="20"/>
  <c r="AH296" i="20" s="1"/>
  <c r="U297" i="20"/>
  <c r="AE297" i="20" s="1"/>
  <c r="W297" i="20"/>
  <c r="AG297" i="20" s="1"/>
  <c r="Y297" i="20"/>
  <c r="AI297" i="20" s="1"/>
  <c r="T298" i="20"/>
  <c r="V298" i="20"/>
  <c r="AF298" i="20" s="1"/>
  <c r="X298" i="20"/>
  <c r="AH298" i="20" s="1"/>
  <c r="U299" i="20"/>
  <c r="AE299" i="20" s="1"/>
  <c r="W299" i="20"/>
  <c r="AG299" i="20" s="1"/>
  <c r="Y299" i="20"/>
  <c r="AI299" i="20" s="1"/>
  <c r="T300" i="20"/>
  <c r="V300" i="20"/>
  <c r="AF300" i="20" s="1"/>
  <c r="X300" i="20"/>
  <c r="AH300" i="20" s="1"/>
  <c r="U301" i="20"/>
  <c r="AE301" i="20" s="1"/>
  <c r="W301" i="20"/>
  <c r="AG301" i="20" s="1"/>
  <c r="Y301" i="20"/>
  <c r="AI301" i="20" s="1"/>
  <c r="T302" i="20"/>
  <c r="V302" i="20"/>
  <c r="AF302" i="20" s="1"/>
  <c r="X302" i="20"/>
  <c r="AH302" i="20" s="1"/>
  <c r="U303" i="20"/>
  <c r="AE303" i="20" s="1"/>
  <c r="W303" i="20"/>
  <c r="AG303" i="20" s="1"/>
  <c r="Y303" i="20"/>
  <c r="AI303" i="20" s="1"/>
  <c r="T304" i="20"/>
  <c r="V304" i="20"/>
  <c r="AF304" i="20" s="1"/>
  <c r="X304" i="20"/>
  <c r="AH304" i="20" s="1"/>
  <c r="U305" i="20"/>
  <c r="AE305" i="20" s="1"/>
  <c r="W305" i="20"/>
  <c r="AG305" i="20" s="1"/>
  <c r="Y305" i="20"/>
  <c r="AI305" i="20" s="1"/>
  <c r="T306" i="20"/>
  <c r="V306" i="20"/>
  <c r="AF306" i="20" s="1"/>
  <c r="X306" i="20"/>
  <c r="AH306" i="20" s="1"/>
  <c r="U307" i="20"/>
  <c r="AE307" i="20" s="1"/>
  <c r="W307" i="20"/>
  <c r="AG307" i="20" s="1"/>
  <c r="Y307" i="20"/>
  <c r="AI307" i="20" s="1"/>
  <c r="T308" i="20"/>
  <c r="V308" i="20"/>
  <c r="AF308" i="20" s="1"/>
  <c r="X308" i="20"/>
  <c r="AH308" i="20" s="1"/>
  <c r="U309" i="20"/>
  <c r="AE309" i="20" s="1"/>
  <c r="W309" i="20"/>
  <c r="AG309" i="20" s="1"/>
  <c r="Y309" i="20"/>
  <c r="AI309" i="20" s="1"/>
  <c r="T310" i="20"/>
  <c r="V310" i="20"/>
  <c r="AF310" i="20" s="1"/>
  <c r="X310" i="20"/>
  <c r="AH310" i="20" s="1"/>
  <c r="U311" i="20"/>
  <c r="AE311" i="20" s="1"/>
  <c r="W311" i="20"/>
  <c r="AG311" i="20" s="1"/>
  <c r="Y311" i="20"/>
  <c r="AI311" i="20" s="1"/>
  <c r="T312" i="20"/>
  <c r="V312" i="20"/>
  <c r="AF312" i="20" s="1"/>
  <c r="X312" i="20"/>
  <c r="AH312" i="20" s="1"/>
  <c r="U313" i="20"/>
  <c r="AE313" i="20" s="1"/>
  <c r="W313" i="20"/>
  <c r="AG313" i="20" s="1"/>
  <c r="Y313" i="20"/>
  <c r="AI313" i="20" s="1"/>
  <c r="T314" i="20"/>
  <c r="V314" i="20"/>
  <c r="AF314" i="20" s="1"/>
  <c r="X314" i="20"/>
  <c r="AH314" i="20" s="1"/>
  <c r="U315" i="20"/>
  <c r="AE315" i="20" s="1"/>
  <c r="W315" i="20"/>
  <c r="AG315" i="20" s="1"/>
  <c r="Y315" i="20"/>
  <c r="AI315" i="20" s="1"/>
  <c r="T316" i="20"/>
  <c r="V316" i="20"/>
  <c r="AF316" i="20" s="1"/>
  <c r="X316" i="20"/>
  <c r="AH316" i="20" s="1"/>
  <c r="U317" i="20"/>
  <c r="AE317" i="20" s="1"/>
  <c r="W317" i="20"/>
  <c r="AG317" i="20" s="1"/>
  <c r="Y317" i="20"/>
  <c r="AI317" i="20" s="1"/>
  <c r="T318" i="20"/>
  <c r="V318" i="20"/>
  <c r="AF318" i="20" s="1"/>
  <c r="X318" i="20"/>
  <c r="AH318" i="20" s="1"/>
  <c r="U319" i="20"/>
  <c r="AE319" i="20" s="1"/>
  <c r="W319" i="20"/>
  <c r="AG319" i="20" s="1"/>
  <c r="Y319" i="20"/>
  <c r="AI319" i="20" s="1"/>
  <c r="T320" i="20"/>
  <c r="V320" i="20"/>
  <c r="AF320" i="20" s="1"/>
  <c r="X320" i="20"/>
  <c r="AH320" i="20" s="1"/>
  <c r="U321" i="20"/>
  <c r="AE321" i="20" s="1"/>
  <c r="W321" i="20"/>
  <c r="AG321" i="20" s="1"/>
  <c r="Y321" i="20"/>
  <c r="AI321" i="20" s="1"/>
  <c r="T322" i="20"/>
  <c r="V322" i="20"/>
  <c r="AF322" i="20" s="1"/>
  <c r="X322" i="20"/>
  <c r="AH322" i="20" s="1"/>
  <c r="U323" i="20"/>
  <c r="AE323" i="20" s="1"/>
  <c r="W323" i="20"/>
  <c r="AG323" i="20" s="1"/>
  <c r="Y323" i="20"/>
  <c r="AI323" i="20" s="1"/>
  <c r="T324" i="20"/>
  <c r="V324" i="20"/>
  <c r="AF324" i="20" s="1"/>
  <c r="X324" i="20"/>
  <c r="AH324" i="20" s="1"/>
  <c r="U325" i="20"/>
  <c r="AE325" i="20" s="1"/>
  <c r="W325" i="20"/>
  <c r="AG325" i="20" s="1"/>
  <c r="Y325" i="20"/>
  <c r="AI325" i="20" s="1"/>
  <c r="T326" i="20"/>
  <c r="V326" i="20"/>
  <c r="AF326" i="20" s="1"/>
  <c r="X326" i="20"/>
  <c r="AH326" i="20" s="1"/>
  <c r="U327" i="20"/>
  <c r="AE327" i="20" s="1"/>
  <c r="W327" i="20"/>
  <c r="AG327" i="20" s="1"/>
  <c r="Y327" i="20"/>
  <c r="AI327" i="20" s="1"/>
  <c r="T328" i="20"/>
  <c r="V328" i="20"/>
  <c r="AF328" i="20" s="1"/>
  <c r="X328" i="20"/>
  <c r="AH328" i="20" s="1"/>
  <c r="U329" i="20"/>
  <c r="AE329" i="20" s="1"/>
  <c r="W329" i="20"/>
  <c r="AG329" i="20" s="1"/>
  <c r="Y329" i="20"/>
  <c r="AI329" i="20" s="1"/>
  <c r="T330" i="20"/>
  <c r="V330" i="20"/>
  <c r="AF330" i="20" s="1"/>
  <c r="X330" i="20"/>
  <c r="AH330" i="20" s="1"/>
  <c r="U331" i="20"/>
  <c r="AE331" i="20" s="1"/>
  <c r="W331" i="20"/>
  <c r="AG331" i="20" s="1"/>
  <c r="Y331" i="20"/>
  <c r="AI331" i="20" s="1"/>
  <c r="T332" i="20"/>
  <c r="V332" i="20"/>
  <c r="AF332" i="20" s="1"/>
  <c r="X332" i="20"/>
  <c r="AH332" i="20" s="1"/>
  <c r="U333" i="20"/>
  <c r="AE333" i="20" s="1"/>
  <c r="W333" i="20"/>
  <c r="AG333" i="20" s="1"/>
  <c r="Y333" i="20"/>
  <c r="AI333" i="20" s="1"/>
  <c r="T334" i="20"/>
  <c r="V334" i="20"/>
  <c r="AF334" i="20" s="1"/>
  <c r="X334" i="20"/>
  <c r="AH334" i="20" s="1"/>
  <c r="U335" i="20"/>
  <c r="AE335" i="20" s="1"/>
  <c r="W335" i="20"/>
  <c r="AG335" i="20" s="1"/>
  <c r="Y335" i="20"/>
  <c r="AI335" i="20" s="1"/>
  <c r="T336" i="20"/>
  <c r="V336" i="20"/>
  <c r="AF336" i="20" s="1"/>
  <c r="X336" i="20"/>
  <c r="AH336" i="20" s="1"/>
  <c r="U337" i="20"/>
  <c r="AE337" i="20" s="1"/>
  <c r="W337" i="20"/>
  <c r="AG337" i="20" s="1"/>
  <c r="Y337" i="20"/>
  <c r="AI337" i="20" s="1"/>
  <c r="T338" i="20"/>
  <c r="V338" i="20"/>
  <c r="AF338" i="20" s="1"/>
  <c r="X338" i="20"/>
  <c r="AH338" i="20" s="1"/>
  <c r="U339" i="20"/>
  <c r="AE339" i="20" s="1"/>
  <c r="W339" i="20"/>
  <c r="AG339" i="20" s="1"/>
  <c r="Y339" i="20"/>
  <c r="AI339" i="20" s="1"/>
  <c r="T340" i="20"/>
  <c r="V340" i="20"/>
  <c r="AF340" i="20" s="1"/>
  <c r="X340" i="20"/>
  <c r="AH340" i="20" s="1"/>
  <c r="U341" i="20"/>
  <c r="AE341" i="20" s="1"/>
  <c r="W341" i="20"/>
  <c r="AG341" i="20" s="1"/>
  <c r="Y341" i="20"/>
  <c r="AI341" i="20" s="1"/>
  <c r="T342" i="20"/>
  <c r="V342" i="20"/>
  <c r="AF342" i="20" s="1"/>
  <c r="X342" i="20"/>
  <c r="AH342" i="20" s="1"/>
  <c r="U343" i="20"/>
  <c r="AE343" i="20" s="1"/>
  <c r="W343" i="20"/>
  <c r="AG343" i="20" s="1"/>
  <c r="Y343" i="20"/>
  <c r="AI343" i="20" s="1"/>
  <c r="T344" i="20"/>
  <c r="V344" i="20"/>
  <c r="AF344" i="20" s="1"/>
  <c r="X344" i="20"/>
  <c r="AH344" i="20" s="1"/>
  <c r="U345" i="20"/>
  <c r="AE345" i="20" s="1"/>
  <c r="W345" i="20"/>
  <c r="AG345" i="20" s="1"/>
  <c r="Y345" i="20"/>
  <c r="AI345" i="20" s="1"/>
  <c r="T346" i="20"/>
  <c r="V346" i="20"/>
  <c r="AF346" i="20" s="1"/>
  <c r="X346" i="20"/>
  <c r="AH346" i="20" s="1"/>
  <c r="U347" i="20"/>
  <c r="AE347" i="20" s="1"/>
  <c r="W347" i="20"/>
  <c r="AG347" i="20" s="1"/>
  <c r="Y347" i="20"/>
  <c r="AI347" i="20" s="1"/>
  <c r="T348" i="20"/>
  <c r="V348" i="20"/>
  <c r="AF348" i="20" s="1"/>
  <c r="X348" i="20"/>
  <c r="AH348" i="20" s="1"/>
  <c r="U349" i="20"/>
  <c r="AE349" i="20" s="1"/>
  <c r="W349" i="20"/>
  <c r="AG349" i="20" s="1"/>
  <c r="Y349" i="20"/>
  <c r="AI349" i="20" s="1"/>
  <c r="T350" i="20"/>
  <c r="V350" i="20"/>
  <c r="AF350" i="20" s="1"/>
  <c r="X350" i="20"/>
  <c r="AH350" i="20" s="1"/>
  <c r="U351" i="20"/>
  <c r="AE351" i="20" s="1"/>
  <c r="W351" i="20"/>
  <c r="AG351" i="20" s="1"/>
  <c r="Y351" i="20"/>
  <c r="AI351" i="20" s="1"/>
  <c r="T352" i="20"/>
  <c r="V352" i="20"/>
  <c r="AF352" i="20" s="1"/>
  <c r="X352" i="20"/>
  <c r="AH352" i="20" s="1"/>
  <c r="U353" i="20"/>
  <c r="AE353" i="20" s="1"/>
  <c r="W353" i="20"/>
  <c r="AG353" i="20" s="1"/>
  <c r="Y353" i="20"/>
  <c r="AI353" i="20" s="1"/>
  <c r="T354" i="20"/>
  <c r="V354" i="20"/>
  <c r="AF354" i="20" s="1"/>
  <c r="X354" i="20"/>
  <c r="AH354" i="20" s="1"/>
  <c r="U355" i="20"/>
  <c r="AE355" i="20" s="1"/>
  <c r="W355" i="20"/>
  <c r="AG355" i="20" s="1"/>
  <c r="Y355" i="20"/>
  <c r="AI355" i="20" s="1"/>
  <c r="T356" i="20"/>
  <c r="V356" i="20"/>
  <c r="AF356" i="20" s="1"/>
  <c r="X356" i="20"/>
  <c r="AH356" i="20" s="1"/>
  <c r="U357" i="20"/>
  <c r="AE357" i="20" s="1"/>
  <c r="W357" i="20"/>
  <c r="AG357" i="20" s="1"/>
  <c r="Y357" i="20"/>
  <c r="AI357" i="20" s="1"/>
  <c r="T358" i="20"/>
  <c r="V358" i="20"/>
  <c r="AF358" i="20" s="1"/>
  <c r="X358" i="20"/>
  <c r="AH358" i="20" s="1"/>
  <c r="U359" i="20"/>
  <c r="AE359" i="20" s="1"/>
  <c r="W359" i="20"/>
  <c r="AG359" i="20" s="1"/>
  <c r="Y359" i="20"/>
  <c r="AI359" i="20" s="1"/>
  <c r="T360" i="20"/>
  <c r="V360" i="20"/>
  <c r="AF360" i="20" s="1"/>
  <c r="X360" i="20"/>
  <c r="AH360" i="20" s="1"/>
  <c r="U361" i="20"/>
  <c r="AE361" i="20" s="1"/>
  <c r="W361" i="20"/>
  <c r="AG361" i="20" s="1"/>
  <c r="Y361" i="20"/>
  <c r="AI361" i="20" s="1"/>
  <c r="T362" i="20"/>
  <c r="V362" i="20"/>
  <c r="AF362" i="20" s="1"/>
  <c r="X362" i="20"/>
  <c r="AH362" i="20" s="1"/>
  <c r="U363" i="20"/>
  <c r="AE363" i="20" s="1"/>
  <c r="W363" i="20"/>
  <c r="AG363" i="20" s="1"/>
  <c r="Y363" i="20"/>
  <c r="AI363" i="20" s="1"/>
  <c r="T364" i="20"/>
  <c r="V364" i="20"/>
  <c r="AF364" i="20" s="1"/>
  <c r="X364" i="20"/>
  <c r="AH364" i="20" s="1"/>
  <c r="U365" i="20"/>
  <c r="AE365" i="20" s="1"/>
  <c r="W365" i="20"/>
  <c r="AG365" i="20" s="1"/>
  <c r="Y365" i="20"/>
  <c r="AI365" i="20" s="1"/>
  <c r="T366" i="20"/>
  <c r="V366" i="20"/>
  <c r="AF366" i="20" s="1"/>
  <c r="X366" i="20"/>
  <c r="AH366" i="20" s="1"/>
  <c r="U367" i="20"/>
  <c r="AE367" i="20" s="1"/>
  <c r="W367" i="20"/>
  <c r="AG367" i="20" s="1"/>
  <c r="Y367" i="20"/>
  <c r="AI367" i="20" s="1"/>
  <c r="T368" i="20"/>
  <c r="V368" i="20"/>
  <c r="AF368" i="20" s="1"/>
  <c r="X368" i="20"/>
  <c r="AH368" i="20" s="1"/>
  <c r="U369" i="20"/>
  <c r="AE369" i="20" s="1"/>
  <c r="W369" i="20"/>
  <c r="AG369" i="20" s="1"/>
  <c r="Y369" i="20"/>
  <c r="AI369" i="20" s="1"/>
  <c r="T370" i="20"/>
  <c r="V370" i="20"/>
  <c r="AF370" i="20" s="1"/>
  <c r="X370" i="20"/>
  <c r="AH370" i="20" s="1"/>
  <c r="U371" i="20"/>
  <c r="AE371" i="20" s="1"/>
  <c r="W371" i="20"/>
  <c r="AG371" i="20" s="1"/>
  <c r="Y371" i="20"/>
  <c r="AI371" i="20" s="1"/>
  <c r="T372" i="20"/>
  <c r="V372" i="20"/>
  <c r="AF372" i="20" s="1"/>
  <c r="X372" i="20"/>
  <c r="AH372" i="20" s="1"/>
  <c r="U373" i="20"/>
  <c r="AE373" i="20" s="1"/>
  <c r="W373" i="20"/>
  <c r="AG373" i="20" s="1"/>
  <c r="Y373" i="20"/>
  <c r="AI373" i="20" s="1"/>
  <c r="T374" i="20"/>
  <c r="V374" i="20"/>
  <c r="AF374" i="20" s="1"/>
  <c r="X374" i="20"/>
  <c r="AH374" i="20" s="1"/>
  <c r="U375" i="20"/>
  <c r="AE375" i="20" s="1"/>
  <c r="W375" i="20"/>
  <c r="AG375" i="20" s="1"/>
  <c r="Y375" i="20"/>
  <c r="AI375" i="20" s="1"/>
  <c r="T376" i="20"/>
  <c r="V376" i="20"/>
  <c r="AF376" i="20" s="1"/>
  <c r="X376" i="20"/>
  <c r="AH376" i="20" s="1"/>
  <c r="U377" i="20"/>
  <c r="AE377" i="20" s="1"/>
  <c r="W377" i="20"/>
  <c r="AG377" i="20" s="1"/>
  <c r="Y377" i="20"/>
  <c r="AI377" i="20" s="1"/>
  <c r="T378" i="20"/>
  <c r="V378" i="20"/>
  <c r="AF378" i="20" s="1"/>
  <c r="X378" i="20"/>
  <c r="AH378" i="20" s="1"/>
  <c r="U379" i="20"/>
  <c r="AE379" i="20" s="1"/>
  <c r="W379" i="20"/>
  <c r="AG379" i="20" s="1"/>
  <c r="Y379" i="20"/>
  <c r="AI379" i="20" s="1"/>
  <c r="T380" i="20"/>
  <c r="V380" i="20"/>
  <c r="AF380" i="20" s="1"/>
  <c r="X380" i="20"/>
  <c r="AH380" i="20" s="1"/>
  <c r="U381" i="20"/>
  <c r="AE381" i="20" s="1"/>
  <c r="W381" i="20"/>
  <c r="AG381" i="20" s="1"/>
  <c r="Y381" i="20"/>
  <c r="AI381" i="20" s="1"/>
  <c r="T382" i="20"/>
  <c r="V382" i="20"/>
  <c r="AF382" i="20" s="1"/>
  <c r="X382" i="20"/>
  <c r="AH382" i="20" s="1"/>
  <c r="U383" i="20"/>
  <c r="AE383" i="20" s="1"/>
  <c r="W383" i="20"/>
  <c r="AG383" i="20" s="1"/>
  <c r="Y383" i="20"/>
  <c r="AI383" i="20" s="1"/>
  <c r="T384" i="20"/>
  <c r="V384" i="20"/>
  <c r="AF384" i="20" s="1"/>
  <c r="X384" i="20"/>
  <c r="AH384" i="20" s="1"/>
  <c r="U385" i="20"/>
  <c r="AE385" i="20" s="1"/>
  <c r="W385" i="20"/>
  <c r="AG385" i="20" s="1"/>
  <c r="Y385" i="20"/>
  <c r="AI385" i="20" s="1"/>
  <c r="T386" i="20"/>
  <c r="V386" i="20"/>
  <c r="AF386" i="20" s="1"/>
  <c r="X386" i="20"/>
  <c r="AH386" i="20" s="1"/>
  <c r="U387" i="20"/>
  <c r="AE387" i="20" s="1"/>
  <c r="W387" i="20"/>
  <c r="AG387" i="20" s="1"/>
  <c r="Y387" i="20"/>
  <c r="AI387" i="20" s="1"/>
  <c r="T388" i="20"/>
  <c r="V388" i="20"/>
  <c r="AF388" i="20" s="1"/>
  <c r="X388" i="20"/>
  <c r="AH388" i="20" s="1"/>
  <c r="U389" i="20"/>
  <c r="AE389" i="20" s="1"/>
  <c r="W389" i="20"/>
  <c r="AG389" i="20" s="1"/>
  <c r="Y389" i="20"/>
  <c r="AI389" i="20" s="1"/>
  <c r="T390" i="20"/>
  <c r="V390" i="20"/>
  <c r="AF390" i="20" s="1"/>
  <c r="X390" i="20"/>
  <c r="AH390" i="20" s="1"/>
  <c r="U391" i="20"/>
  <c r="AE391" i="20" s="1"/>
  <c r="W391" i="20"/>
  <c r="AG391" i="20" s="1"/>
  <c r="Y391" i="20"/>
  <c r="AI391" i="20" s="1"/>
  <c r="T392" i="20"/>
  <c r="V392" i="20"/>
  <c r="AF392" i="20" s="1"/>
  <c r="X392" i="20"/>
  <c r="AH392" i="20" s="1"/>
  <c r="U393" i="20"/>
  <c r="AE393" i="20" s="1"/>
  <c r="W393" i="20"/>
  <c r="AG393" i="20" s="1"/>
  <c r="Y393" i="20"/>
  <c r="AI393" i="20" s="1"/>
  <c r="T394" i="20"/>
  <c r="V394" i="20"/>
  <c r="AF394" i="20" s="1"/>
  <c r="X394" i="20"/>
  <c r="AH394" i="20" s="1"/>
  <c r="U395" i="20"/>
  <c r="AE395" i="20" s="1"/>
  <c r="W395" i="20"/>
  <c r="AG395" i="20" s="1"/>
  <c r="Y395" i="20"/>
  <c r="AI395" i="20" s="1"/>
  <c r="T396" i="20"/>
  <c r="V396" i="20"/>
  <c r="AF396" i="20" s="1"/>
  <c r="X396" i="20"/>
  <c r="AH396" i="20" s="1"/>
  <c r="U397" i="20"/>
  <c r="AE397" i="20" s="1"/>
  <c r="W397" i="20"/>
  <c r="AG397" i="20" s="1"/>
  <c r="Y397" i="20"/>
  <c r="AI397" i="20" s="1"/>
  <c r="T398" i="20"/>
  <c r="V398" i="20"/>
  <c r="AF398" i="20" s="1"/>
  <c r="X398" i="20"/>
  <c r="AH398" i="20" s="1"/>
  <c r="U399" i="20"/>
  <c r="AE399" i="20" s="1"/>
  <c r="W399" i="20"/>
  <c r="AG399" i="20" s="1"/>
  <c r="Y399" i="20"/>
  <c r="AI399" i="20" s="1"/>
  <c r="T400" i="20"/>
  <c r="V400" i="20"/>
  <c r="AF400" i="20" s="1"/>
  <c r="X400" i="20"/>
  <c r="AH400" i="20" s="1"/>
  <c r="U401" i="20"/>
  <c r="AE401" i="20" s="1"/>
  <c r="W401" i="20"/>
  <c r="AG401" i="20" s="1"/>
  <c r="Y401" i="20"/>
  <c r="AI401" i="20" s="1"/>
  <c r="T402" i="20"/>
  <c r="V402" i="20"/>
  <c r="AF402" i="20" s="1"/>
  <c r="X402" i="20"/>
  <c r="AH402" i="20" s="1"/>
  <c r="U403" i="20"/>
  <c r="AE403" i="20" s="1"/>
  <c r="W403" i="20"/>
  <c r="AG403" i="20" s="1"/>
  <c r="Y403" i="20"/>
  <c r="AI403" i="20" s="1"/>
  <c r="T404" i="20"/>
  <c r="V404" i="20"/>
  <c r="AF404" i="20" s="1"/>
  <c r="X404" i="20"/>
  <c r="AH404" i="20" s="1"/>
  <c r="U405" i="20"/>
  <c r="AE405" i="20" s="1"/>
  <c r="W405" i="20"/>
  <c r="AG405" i="20" s="1"/>
  <c r="Y405" i="20"/>
  <c r="AI405" i="20" s="1"/>
  <c r="T406" i="20"/>
  <c r="V406" i="20"/>
  <c r="AF406" i="20" s="1"/>
  <c r="X406" i="20"/>
  <c r="AH406" i="20" s="1"/>
  <c r="U407" i="20"/>
  <c r="AE407" i="20" s="1"/>
  <c r="W407" i="20"/>
  <c r="AG407" i="20" s="1"/>
  <c r="Y407" i="20"/>
  <c r="AI407" i="20" s="1"/>
  <c r="T408" i="20"/>
  <c r="V408" i="20"/>
  <c r="AF408" i="20" s="1"/>
  <c r="X408" i="20"/>
  <c r="AH408" i="20" s="1"/>
  <c r="U409" i="20"/>
  <c r="AE409" i="20" s="1"/>
  <c r="W409" i="20"/>
  <c r="AG409" i="20" s="1"/>
  <c r="Y409" i="20"/>
  <c r="AI409" i="20" s="1"/>
  <c r="T410" i="20"/>
  <c r="V410" i="20"/>
  <c r="AF410" i="20" s="1"/>
  <c r="X410" i="20"/>
  <c r="AH410" i="20" s="1"/>
  <c r="U411" i="20"/>
  <c r="AE411" i="20" s="1"/>
  <c r="W411" i="20"/>
  <c r="AG411" i="20" s="1"/>
  <c r="Y411" i="20"/>
  <c r="AI411" i="20" s="1"/>
  <c r="T412" i="20"/>
  <c r="V412" i="20"/>
  <c r="AF412" i="20" s="1"/>
  <c r="X412" i="20"/>
  <c r="AH412" i="20" s="1"/>
  <c r="U413" i="20"/>
  <c r="AE413" i="20" s="1"/>
  <c r="W413" i="20"/>
  <c r="AG413" i="20" s="1"/>
  <c r="Y413" i="20"/>
  <c r="AI413" i="20" s="1"/>
  <c r="T414" i="20"/>
  <c r="V414" i="20"/>
  <c r="AF414" i="20" s="1"/>
  <c r="X414" i="20"/>
  <c r="AH414" i="20" s="1"/>
  <c r="U415" i="20"/>
  <c r="AE415" i="20" s="1"/>
  <c r="W415" i="20"/>
  <c r="AG415" i="20" s="1"/>
  <c r="Y415" i="20"/>
  <c r="AI415" i="20" s="1"/>
  <c r="T416" i="20"/>
  <c r="V416" i="20"/>
  <c r="AF416" i="20" s="1"/>
  <c r="X416" i="20"/>
  <c r="AH416" i="20" s="1"/>
  <c r="U417" i="20"/>
  <c r="AE417" i="20" s="1"/>
  <c r="W417" i="20"/>
  <c r="AG417" i="20" s="1"/>
  <c r="Y417" i="20"/>
  <c r="AI417" i="20" s="1"/>
  <c r="T418" i="20"/>
  <c r="V418" i="20"/>
  <c r="AF418" i="20" s="1"/>
  <c r="X418" i="20"/>
  <c r="AH418" i="20" s="1"/>
  <c r="U419" i="20"/>
  <c r="AE419" i="20" s="1"/>
  <c r="W419" i="20"/>
  <c r="AG419" i="20" s="1"/>
  <c r="Y419" i="20"/>
  <c r="AI419" i="20" s="1"/>
  <c r="T420" i="20"/>
  <c r="V420" i="20"/>
  <c r="AF420" i="20" s="1"/>
  <c r="X420" i="20"/>
  <c r="AH420" i="20" s="1"/>
  <c r="U421" i="20"/>
  <c r="AE421" i="20" s="1"/>
  <c r="W421" i="20"/>
  <c r="AG421" i="20" s="1"/>
  <c r="Y421" i="20"/>
  <c r="AI421" i="20" s="1"/>
  <c r="T422" i="20"/>
  <c r="V422" i="20"/>
  <c r="AF422" i="20" s="1"/>
  <c r="X422" i="20"/>
  <c r="AH422" i="20" s="1"/>
  <c r="U423" i="20"/>
  <c r="AE423" i="20" s="1"/>
  <c r="W423" i="20"/>
  <c r="AG423" i="20" s="1"/>
  <c r="Y423" i="20"/>
  <c r="AI423" i="20" s="1"/>
  <c r="T424" i="20"/>
  <c r="V424" i="20"/>
  <c r="AF424" i="20" s="1"/>
  <c r="X424" i="20"/>
  <c r="AH424" i="20" s="1"/>
  <c r="U425" i="20"/>
  <c r="AE425" i="20" s="1"/>
  <c r="W425" i="20"/>
  <c r="AG425" i="20" s="1"/>
  <c r="Y425" i="20"/>
  <c r="AI425" i="20" s="1"/>
  <c r="T426" i="20"/>
  <c r="V426" i="20"/>
  <c r="AF426" i="20" s="1"/>
  <c r="X426" i="20"/>
  <c r="AH426" i="20" s="1"/>
  <c r="U427" i="20"/>
  <c r="AE427" i="20" s="1"/>
  <c r="W427" i="20"/>
  <c r="AG427" i="20" s="1"/>
  <c r="Y427" i="20"/>
  <c r="AI427" i="20" s="1"/>
  <c r="T428" i="20"/>
  <c r="V428" i="20"/>
  <c r="AF428" i="20" s="1"/>
  <c r="X428" i="20"/>
  <c r="AH428" i="20" s="1"/>
  <c r="U429" i="20"/>
  <c r="AE429" i="20" s="1"/>
  <c r="W429" i="20"/>
  <c r="AG429" i="20" s="1"/>
  <c r="Y429" i="20"/>
  <c r="AI429" i="20" s="1"/>
  <c r="T430" i="20"/>
  <c r="V430" i="20"/>
  <c r="AF430" i="20" s="1"/>
  <c r="X430" i="20"/>
  <c r="AH430" i="20" s="1"/>
  <c r="U431" i="20"/>
  <c r="AE431" i="20" s="1"/>
  <c r="W431" i="20"/>
  <c r="AG431" i="20" s="1"/>
  <c r="Y431" i="20"/>
  <c r="AI431" i="20" s="1"/>
  <c r="T432" i="20"/>
  <c r="V432" i="20"/>
  <c r="AF432" i="20" s="1"/>
  <c r="X432" i="20"/>
  <c r="AH432" i="20" s="1"/>
  <c r="U433" i="20"/>
  <c r="AE433" i="20" s="1"/>
  <c r="W433" i="20"/>
  <c r="AG433" i="20" s="1"/>
  <c r="Y433" i="20"/>
  <c r="AI433" i="20" s="1"/>
  <c r="T434" i="20"/>
  <c r="V434" i="20"/>
  <c r="AF434" i="20" s="1"/>
  <c r="X434" i="20"/>
  <c r="AH434" i="20" s="1"/>
  <c r="U435" i="20"/>
  <c r="AE435" i="20" s="1"/>
  <c r="W435" i="20"/>
  <c r="AG435" i="20" s="1"/>
  <c r="Y435" i="20"/>
  <c r="AI435" i="20" s="1"/>
  <c r="T436" i="20"/>
  <c r="V436" i="20"/>
  <c r="AF436" i="20" s="1"/>
  <c r="X436" i="20"/>
  <c r="AH436" i="20" s="1"/>
  <c r="U437" i="20"/>
  <c r="AE437" i="20" s="1"/>
  <c r="W437" i="20"/>
  <c r="AG437" i="20" s="1"/>
  <c r="Y437" i="20"/>
  <c r="AI437" i="20" s="1"/>
  <c r="T438" i="20"/>
  <c r="V438" i="20"/>
  <c r="AF438" i="20" s="1"/>
  <c r="X438" i="20"/>
  <c r="AH438" i="20" s="1"/>
  <c r="U439" i="20"/>
  <c r="AE439" i="20" s="1"/>
  <c r="W439" i="20"/>
  <c r="AG439" i="20" s="1"/>
  <c r="Y439" i="20"/>
  <c r="AI439" i="20" s="1"/>
  <c r="T440" i="20"/>
  <c r="V440" i="20"/>
  <c r="AF440" i="20" s="1"/>
  <c r="X440" i="20"/>
  <c r="AH440" i="20" s="1"/>
  <c r="U441" i="20"/>
  <c r="AE441" i="20" s="1"/>
  <c r="W441" i="20"/>
  <c r="AG441" i="20" s="1"/>
  <c r="Y441" i="20"/>
  <c r="AI441" i="20" s="1"/>
  <c r="T442" i="20"/>
  <c r="V442" i="20"/>
  <c r="AF442" i="20" s="1"/>
  <c r="X442" i="20"/>
  <c r="AH442" i="20" s="1"/>
  <c r="U443" i="20"/>
  <c r="AE443" i="20" s="1"/>
  <c r="W443" i="20"/>
  <c r="AG443" i="20" s="1"/>
  <c r="Y443" i="20"/>
  <c r="AI443" i="20" s="1"/>
  <c r="T444" i="20"/>
  <c r="V444" i="20"/>
  <c r="AF444" i="20" s="1"/>
  <c r="X444" i="20"/>
  <c r="AH444" i="20" s="1"/>
  <c r="U445" i="20"/>
  <c r="AE445" i="20" s="1"/>
  <c r="W445" i="20"/>
  <c r="AG445" i="20" s="1"/>
  <c r="Y445" i="20"/>
  <c r="AI445" i="20" s="1"/>
  <c r="T446" i="20"/>
  <c r="V446" i="20"/>
  <c r="AF446" i="20" s="1"/>
  <c r="X446" i="20"/>
  <c r="AH446" i="20" s="1"/>
  <c r="U447" i="20"/>
  <c r="AE447" i="20" s="1"/>
  <c r="W447" i="20"/>
  <c r="AG447" i="20" s="1"/>
  <c r="Y447" i="20"/>
  <c r="AI447" i="20" s="1"/>
  <c r="T448" i="20"/>
  <c r="V448" i="20"/>
  <c r="AF448" i="20" s="1"/>
  <c r="X448" i="20"/>
  <c r="AH448" i="20" s="1"/>
  <c r="U449" i="20"/>
  <c r="AE449" i="20" s="1"/>
  <c r="W449" i="20"/>
  <c r="AG449" i="20" s="1"/>
  <c r="Y449" i="20"/>
  <c r="AI449" i="20" s="1"/>
  <c r="T450" i="20"/>
  <c r="V450" i="20"/>
  <c r="AF450" i="20" s="1"/>
  <c r="X450" i="20"/>
  <c r="AH450" i="20" s="1"/>
  <c r="U451" i="20"/>
  <c r="AE451" i="20" s="1"/>
  <c r="W451" i="20"/>
  <c r="AG451" i="20" s="1"/>
  <c r="Y451" i="20"/>
  <c r="AI451" i="20" s="1"/>
  <c r="T452" i="20"/>
  <c r="V452" i="20"/>
  <c r="AF452" i="20" s="1"/>
  <c r="X452" i="20"/>
  <c r="AH452" i="20" s="1"/>
  <c r="U453" i="20"/>
  <c r="AE453" i="20" s="1"/>
  <c r="W453" i="20"/>
  <c r="AG453" i="20" s="1"/>
  <c r="Y453" i="20"/>
  <c r="AI453" i="20" s="1"/>
  <c r="T454" i="20"/>
  <c r="V454" i="20"/>
  <c r="AF454" i="20" s="1"/>
  <c r="X454" i="20"/>
  <c r="AH454" i="20" s="1"/>
  <c r="U455" i="20"/>
  <c r="AE455" i="20" s="1"/>
  <c r="W455" i="20"/>
  <c r="AG455" i="20" s="1"/>
  <c r="Y455" i="20"/>
  <c r="AI455" i="20" s="1"/>
  <c r="T456" i="20"/>
  <c r="V456" i="20"/>
  <c r="AF456" i="20" s="1"/>
  <c r="X456" i="20"/>
  <c r="AH456" i="20" s="1"/>
  <c r="U457" i="20"/>
  <c r="AE457" i="20" s="1"/>
  <c r="W457" i="20"/>
  <c r="AG457" i="20" s="1"/>
  <c r="Y457" i="20"/>
  <c r="AI457" i="20" s="1"/>
  <c r="T458" i="20"/>
  <c r="V458" i="20"/>
  <c r="AF458" i="20" s="1"/>
  <c r="X458" i="20"/>
  <c r="AH458" i="20" s="1"/>
  <c r="U459" i="20"/>
  <c r="AE459" i="20" s="1"/>
  <c r="W459" i="20"/>
  <c r="AG459" i="20" s="1"/>
  <c r="Y459" i="20"/>
  <c r="AI459" i="20" s="1"/>
  <c r="T460" i="20"/>
  <c r="V460" i="20"/>
  <c r="AF460" i="20" s="1"/>
  <c r="X460" i="20"/>
  <c r="AH460" i="20" s="1"/>
  <c r="U461" i="20"/>
  <c r="AE461" i="20" s="1"/>
  <c r="W461" i="20"/>
  <c r="AG461" i="20" s="1"/>
  <c r="Y461" i="20"/>
  <c r="AI461" i="20" s="1"/>
  <c r="T462" i="20"/>
  <c r="V462" i="20"/>
  <c r="AF462" i="20" s="1"/>
  <c r="X462" i="20"/>
  <c r="AH462" i="20" s="1"/>
  <c r="U463" i="20"/>
  <c r="AE463" i="20" s="1"/>
  <c r="W463" i="20"/>
  <c r="AG463" i="20" s="1"/>
  <c r="Y463" i="20"/>
  <c r="AI463" i="20" s="1"/>
  <c r="T464" i="20"/>
  <c r="V464" i="20"/>
  <c r="AF464" i="20" s="1"/>
  <c r="X464" i="20"/>
  <c r="AH464" i="20" s="1"/>
  <c r="U465" i="20"/>
  <c r="AE465" i="20" s="1"/>
  <c r="W465" i="20"/>
  <c r="AG465" i="20" s="1"/>
  <c r="Y465" i="20"/>
  <c r="AI465" i="20" s="1"/>
  <c r="T466" i="20"/>
  <c r="V466" i="20"/>
  <c r="AF466" i="20" s="1"/>
  <c r="X466" i="20"/>
  <c r="AH466" i="20" s="1"/>
  <c r="U467" i="20"/>
  <c r="AE467" i="20" s="1"/>
  <c r="W467" i="20"/>
  <c r="AG467" i="20" s="1"/>
  <c r="Y467" i="20"/>
  <c r="AI467" i="20" s="1"/>
  <c r="T468" i="20"/>
  <c r="V468" i="20"/>
  <c r="AF468" i="20" s="1"/>
  <c r="X468" i="20"/>
  <c r="AH468" i="20" s="1"/>
  <c r="U469" i="20"/>
  <c r="AE469" i="20" s="1"/>
  <c r="W469" i="20"/>
  <c r="AG469" i="20" s="1"/>
  <c r="Y469" i="20"/>
  <c r="AI469" i="20" s="1"/>
  <c r="T470" i="20"/>
  <c r="V470" i="20"/>
  <c r="AF470" i="20" s="1"/>
  <c r="X470" i="20"/>
  <c r="AH470" i="20" s="1"/>
  <c r="U471" i="20"/>
  <c r="AE471" i="20" s="1"/>
  <c r="W471" i="20"/>
  <c r="AG471" i="20" s="1"/>
  <c r="Y471" i="20"/>
  <c r="AI471" i="20" s="1"/>
  <c r="T472" i="20"/>
  <c r="V472" i="20"/>
  <c r="AF472" i="20" s="1"/>
  <c r="X472" i="20"/>
  <c r="AH472" i="20" s="1"/>
  <c r="U473" i="20"/>
  <c r="AE473" i="20" s="1"/>
  <c r="W473" i="20"/>
  <c r="AG473" i="20" s="1"/>
  <c r="Y473" i="20"/>
  <c r="AI473" i="20" s="1"/>
  <c r="T474" i="20"/>
  <c r="V474" i="20"/>
  <c r="AF474" i="20" s="1"/>
  <c r="X474" i="20"/>
  <c r="AH474" i="20" s="1"/>
  <c r="U475" i="20"/>
  <c r="AE475" i="20" s="1"/>
  <c r="W475" i="20"/>
  <c r="AG475" i="20" s="1"/>
  <c r="Y475" i="20"/>
  <c r="AI475" i="20" s="1"/>
  <c r="T476" i="20"/>
  <c r="V476" i="20"/>
  <c r="AF476" i="20" s="1"/>
  <c r="X476" i="20"/>
  <c r="AH476" i="20" s="1"/>
  <c r="U477" i="20"/>
  <c r="AE477" i="20" s="1"/>
  <c r="W477" i="20"/>
  <c r="AG477" i="20" s="1"/>
  <c r="Y477" i="20"/>
  <c r="AI477" i="20" s="1"/>
  <c r="T478" i="20"/>
  <c r="V478" i="20"/>
  <c r="AF478" i="20" s="1"/>
  <c r="X478" i="20"/>
  <c r="AH478" i="20" s="1"/>
  <c r="U479" i="20"/>
  <c r="AE479" i="20" s="1"/>
  <c r="W479" i="20"/>
  <c r="AG479" i="20" s="1"/>
  <c r="Y479" i="20"/>
  <c r="AI479" i="20" s="1"/>
  <c r="T480" i="20"/>
  <c r="V480" i="20"/>
  <c r="AF480" i="20" s="1"/>
  <c r="X480" i="20"/>
  <c r="AH480" i="20" s="1"/>
  <c r="U481" i="20"/>
  <c r="AE481" i="20" s="1"/>
  <c r="W481" i="20"/>
  <c r="AG481" i="20" s="1"/>
  <c r="Y481" i="20"/>
  <c r="AI481" i="20" s="1"/>
  <c r="T482" i="20"/>
  <c r="V482" i="20"/>
  <c r="AF482" i="20" s="1"/>
  <c r="X482" i="20"/>
  <c r="AH482" i="20" s="1"/>
  <c r="U483" i="20"/>
  <c r="AE483" i="20" s="1"/>
  <c r="W483" i="20"/>
  <c r="AG483" i="20" s="1"/>
  <c r="Y483" i="20"/>
  <c r="AI483" i="20" s="1"/>
  <c r="T484" i="20"/>
  <c r="V484" i="20"/>
  <c r="AF484" i="20" s="1"/>
  <c r="X484" i="20"/>
  <c r="AH484" i="20" s="1"/>
  <c r="U485" i="20"/>
  <c r="AE485" i="20" s="1"/>
  <c r="W485" i="20"/>
  <c r="AG485" i="20" s="1"/>
  <c r="Y485" i="20"/>
  <c r="AI485" i="20" s="1"/>
  <c r="T486" i="20"/>
  <c r="V486" i="20"/>
  <c r="AF486" i="20" s="1"/>
  <c r="X486" i="20"/>
  <c r="AH486" i="20" s="1"/>
  <c r="U487" i="20"/>
  <c r="AE487" i="20" s="1"/>
  <c r="W487" i="20"/>
  <c r="AG487" i="20" s="1"/>
  <c r="Y487" i="20"/>
  <c r="AI487" i="20" s="1"/>
  <c r="T488" i="20"/>
  <c r="V488" i="20"/>
  <c r="AF488" i="20" s="1"/>
  <c r="X488" i="20"/>
  <c r="AH488" i="20" s="1"/>
  <c r="U489" i="20"/>
  <c r="AE489" i="20" s="1"/>
  <c r="W489" i="20"/>
  <c r="AG489" i="20" s="1"/>
  <c r="Y489" i="20"/>
  <c r="AI489" i="20" s="1"/>
  <c r="T490" i="20"/>
  <c r="V490" i="20"/>
  <c r="AF490" i="20" s="1"/>
  <c r="X490" i="20"/>
  <c r="AH490" i="20" s="1"/>
  <c r="U491" i="20"/>
  <c r="AE491" i="20" s="1"/>
  <c r="W491" i="20"/>
  <c r="AG491" i="20" s="1"/>
  <c r="Y491" i="20"/>
  <c r="AI491" i="20" s="1"/>
  <c r="T492" i="20"/>
  <c r="V492" i="20"/>
  <c r="AF492" i="20" s="1"/>
  <c r="X492" i="20"/>
  <c r="AH492" i="20" s="1"/>
  <c r="U493" i="20"/>
  <c r="AE493" i="20" s="1"/>
  <c r="W493" i="20"/>
  <c r="AG493" i="20" s="1"/>
  <c r="Y493" i="20"/>
  <c r="AI493" i="20" s="1"/>
  <c r="T494" i="20"/>
  <c r="V494" i="20"/>
  <c r="AF494" i="20" s="1"/>
  <c r="X494" i="20"/>
  <c r="AH494" i="20" s="1"/>
  <c r="U495" i="20"/>
  <c r="AE495" i="20" s="1"/>
  <c r="W495" i="20"/>
  <c r="AG495" i="20" s="1"/>
  <c r="Y495" i="20"/>
  <c r="AI495" i="20" s="1"/>
  <c r="T496" i="20"/>
  <c r="V496" i="20"/>
  <c r="AF496" i="20" s="1"/>
  <c r="X496" i="20"/>
  <c r="AH496" i="20" s="1"/>
  <c r="U497" i="20"/>
  <c r="AE497" i="20" s="1"/>
  <c r="W497" i="20"/>
  <c r="AG497" i="20" s="1"/>
  <c r="Y497" i="20"/>
  <c r="AI497" i="20" s="1"/>
  <c r="T498" i="20"/>
  <c r="V498" i="20"/>
  <c r="AF498" i="20" s="1"/>
  <c r="X498" i="20"/>
  <c r="AH498" i="20" s="1"/>
  <c r="U499" i="20"/>
  <c r="AE499" i="20" s="1"/>
  <c r="W499" i="20"/>
  <c r="AG499" i="20" s="1"/>
  <c r="Y499" i="20"/>
  <c r="AI499" i="20" s="1"/>
  <c r="T500" i="20"/>
  <c r="V500" i="20"/>
  <c r="AF500" i="20" s="1"/>
  <c r="X500" i="20"/>
  <c r="AH500" i="20" s="1"/>
  <c r="U501" i="20"/>
  <c r="AE501" i="20" s="1"/>
  <c r="W501" i="20"/>
  <c r="AG501" i="20" s="1"/>
  <c r="Y501" i="20"/>
  <c r="AI501" i="20" s="1"/>
  <c r="T502" i="20"/>
  <c r="V502" i="20"/>
  <c r="AF502" i="20" s="1"/>
  <c r="X502" i="20"/>
  <c r="AH502" i="20" s="1"/>
  <c r="U503" i="20"/>
  <c r="AE503" i="20" s="1"/>
  <c r="W503" i="20"/>
  <c r="AG503" i="20" s="1"/>
  <c r="Y503" i="20"/>
  <c r="AI503" i="20" s="1"/>
  <c r="T504" i="20"/>
  <c r="V504" i="20"/>
  <c r="AF504" i="20" s="1"/>
  <c r="X504" i="20"/>
  <c r="AH504" i="20" s="1"/>
  <c r="U505" i="20"/>
  <c r="AE505" i="20" s="1"/>
  <c r="W505" i="20"/>
  <c r="AG505" i="20" s="1"/>
  <c r="Y505" i="20"/>
  <c r="AI505" i="20" s="1"/>
  <c r="T506" i="20"/>
  <c r="V506" i="20"/>
  <c r="AF506" i="20" s="1"/>
  <c r="X506" i="20"/>
  <c r="AH506" i="20" s="1"/>
  <c r="U507" i="20"/>
  <c r="AE507" i="20" s="1"/>
  <c r="W507" i="20"/>
  <c r="AG507" i="20" s="1"/>
  <c r="Y507" i="20"/>
  <c r="AI507" i="20" s="1"/>
  <c r="T508" i="20"/>
  <c r="V508" i="20"/>
  <c r="AF508" i="20" s="1"/>
  <c r="X508" i="20"/>
  <c r="AH508" i="20" s="1"/>
  <c r="U509" i="20"/>
  <c r="AE509" i="20" s="1"/>
  <c r="W509" i="20"/>
  <c r="AG509" i="20" s="1"/>
  <c r="Y509" i="20"/>
  <c r="AI509" i="20" s="1"/>
  <c r="T510" i="20"/>
  <c r="V510" i="20"/>
  <c r="AF510" i="20" s="1"/>
  <c r="X510" i="20"/>
  <c r="AH510" i="20" s="1"/>
  <c r="U511" i="20"/>
  <c r="AE511" i="20" s="1"/>
  <c r="W511" i="20"/>
  <c r="AG511" i="20" s="1"/>
  <c r="Y511" i="20"/>
  <c r="AI511" i="20" s="1"/>
  <c r="T512" i="20"/>
  <c r="V512" i="20"/>
  <c r="AF512" i="20" s="1"/>
  <c r="X512" i="20"/>
  <c r="AH512" i="20" s="1"/>
  <c r="U513" i="20"/>
  <c r="AE513" i="20" s="1"/>
  <c r="W513" i="20"/>
  <c r="AG513" i="20" s="1"/>
  <c r="Y513" i="20"/>
  <c r="AI513" i="20" s="1"/>
  <c r="T514" i="20"/>
  <c r="V514" i="20"/>
  <c r="AF514" i="20" s="1"/>
  <c r="X514" i="20"/>
  <c r="AH514" i="20" s="1"/>
  <c r="U515" i="20"/>
  <c r="AE515" i="20" s="1"/>
  <c r="W515" i="20"/>
  <c r="AG515" i="20" s="1"/>
  <c r="Y515" i="20"/>
  <c r="AI515" i="20" s="1"/>
  <c r="T516" i="20"/>
  <c r="V516" i="20"/>
  <c r="AF516" i="20" s="1"/>
  <c r="X516" i="20"/>
  <c r="AH516" i="20" s="1"/>
  <c r="U517" i="20"/>
  <c r="AE517" i="20" s="1"/>
  <c r="W517" i="20"/>
  <c r="AG517" i="20" s="1"/>
  <c r="Y517" i="20"/>
  <c r="AI517" i="20" s="1"/>
  <c r="T518" i="20"/>
  <c r="V518" i="20"/>
  <c r="AF518" i="20" s="1"/>
  <c r="X518" i="20"/>
  <c r="AH518" i="20" s="1"/>
  <c r="U519" i="20"/>
  <c r="AE519" i="20" s="1"/>
  <c r="W519" i="20"/>
  <c r="AG519" i="20" s="1"/>
  <c r="Y519" i="20"/>
  <c r="AI519" i="20" s="1"/>
  <c r="T520" i="20"/>
  <c r="V520" i="20"/>
  <c r="AF520" i="20" s="1"/>
  <c r="X520" i="20"/>
  <c r="AH520" i="20" s="1"/>
  <c r="U521" i="20"/>
  <c r="AE521" i="20" s="1"/>
  <c r="W521" i="20"/>
  <c r="AG521" i="20" s="1"/>
  <c r="Y521" i="20"/>
  <c r="AI521" i="20" s="1"/>
  <c r="T522" i="20"/>
  <c r="V522" i="20"/>
  <c r="AF522" i="20" s="1"/>
  <c r="X522" i="20"/>
  <c r="AH522" i="20" s="1"/>
  <c r="U523" i="20"/>
  <c r="AE523" i="20" s="1"/>
  <c r="W523" i="20"/>
  <c r="AG523" i="20" s="1"/>
  <c r="Y523" i="20"/>
  <c r="AI523" i="20" s="1"/>
  <c r="T524" i="20"/>
  <c r="V524" i="20"/>
  <c r="AF524" i="20" s="1"/>
  <c r="X524" i="20"/>
  <c r="AH524" i="20" s="1"/>
  <c r="U525" i="20"/>
  <c r="AE525" i="20" s="1"/>
  <c r="W525" i="20"/>
  <c r="AG525" i="20" s="1"/>
  <c r="Y525" i="20"/>
  <c r="AI525" i="20" s="1"/>
  <c r="T526" i="20"/>
  <c r="V526" i="20"/>
  <c r="AF526" i="20" s="1"/>
  <c r="X526" i="20"/>
  <c r="AH526" i="20" s="1"/>
  <c r="U527" i="20"/>
  <c r="AE527" i="20" s="1"/>
  <c r="W527" i="20"/>
  <c r="AG527" i="20" s="1"/>
  <c r="Y527" i="20"/>
  <c r="AI527" i="20" s="1"/>
  <c r="T528" i="20"/>
  <c r="V528" i="20"/>
  <c r="AF528" i="20" s="1"/>
  <c r="X528" i="20"/>
  <c r="AH528" i="20" s="1"/>
  <c r="U529" i="20"/>
  <c r="AE529" i="20" s="1"/>
  <c r="W529" i="20"/>
  <c r="AG529" i="20" s="1"/>
  <c r="Y529" i="20"/>
  <c r="AI529" i="20" s="1"/>
  <c r="T530" i="20"/>
  <c r="V530" i="20"/>
  <c r="AF530" i="20" s="1"/>
  <c r="X530" i="20"/>
  <c r="AH530" i="20" s="1"/>
  <c r="U531" i="20"/>
  <c r="AE531" i="20" s="1"/>
  <c r="W531" i="20"/>
  <c r="AG531" i="20" s="1"/>
  <c r="Y531" i="20"/>
  <c r="AI531" i="20" s="1"/>
  <c r="T532" i="20"/>
  <c r="V532" i="20"/>
  <c r="AF532" i="20" s="1"/>
  <c r="X532" i="20"/>
  <c r="AH532" i="20" s="1"/>
  <c r="U533" i="20"/>
  <c r="AE533" i="20" s="1"/>
  <c r="W533" i="20"/>
  <c r="AG533" i="20" s="1"/>
  <c r="Y533" i="20"/>
  <c r="AI533" i="20" s="1"/>
  <c r="T534" i="20"/>
  <c r="V534" i="20"/>
  <c r="AF534" i="20" s="1"/>
  <c r="X534" i="20"/>
  <c r="AH534" i="20" s="1"/>
  <c r="U535" i="20"/>
  <c r="AE535" i="20" s="1"/>
  <c r="W535" i="20"/>
  <c r="AG535" i="20" s="1"/>
  <c r="Y535" i="20"/>
  <c r="AI535" i="20" s="1"/>
  <c r="T536" i="20"/>
  <c r="V536" i="20"/>
  <c r="AF536" i="20" s="1"/>
  <c r="X536" i="20"/>
  <c r="AH536" i="20" s="1"/>
  <c r="U537" i="20"/>
  <c r="AE537" i="20" s="1"/>
  <c r="W537" i="20"/>
  <c r="AG537" i="20" s="1"/>
  <c r="Y537" i="20"/>
  <c r="AI537" i="20" s="1"/>
  <c r="T538" i="20"/>
  <c r="V538" i="20"/>
  <c r="AF538" i="20" s="1"/>
  <c r="X538" i="20"/>
  <c r="AH538" i="20" s="1"/>
  <c r="U539" i="20"/>
  <c r="AE539" i="20" s="1"/>
  <c r="W539" i="20"/>
  <c r="AG539" i="20" s="1"/>
  <c r="Y539" i="20"/>
  <c r="AI539" i="20" s="1"/>
  <c r="T540" i="20"/>
  <c r="V540" i="20"/>
  <c r="AF540" i="20" s="1"/>
  <c r="X540" i="20"/>
  <c r="AH540" i="20" s="1"/>
  <c r="U541" i="20"/>
  <c r="AE541" i="20" s="1"/>
  <c r="W541" i="20"/>
  <c r="AG541" i="20" s="1"/>
  <c r="Y541" i="20"/>
  <c r="AI541" i="20" s="1"/>
  <c r="T542" i="20"/>
  <c r="V542" i="20"/>
  <c r="AF542" i="20" s="1"/>
  <c r="X542" i="20"/>
  <c r="AH542" i="20" s="1"/>
  <c r="U543" i="20"/>
  <c r="AE543" i="20" s="1"/>
  <c r="W543" i="20"/>
  <c r="AG543" i="20" s="1"/>
  <c r="Y543" i="20"/>
  <c r="AI543" i="20" s="1"/>
  <c r="T544" i="20"/>
  <c r="V544" i="20"/>
  <c r="AF544" i="20" s="1"/>
  <c r="X544" i="20"/>
  <c r="AH544" i="20" s="1"/>
  <c r="U545" i="20"/>
  <c r="AE545" i="20" s="1"/>
  <c r="V546" i="20"/>
  <c r="AF546" i="20" s="1"/>
  <c r="Y548" i="20"/>
  <c r="AI548" i="20" s="1"/>
  <c r="AC548" i="20" s="1"/>
  <c r="W548" i="20"/>
  <c r="AG548" i="20" s="1"/>
  <c r="U548" i="20"/>
  <c r="AE548" i="20" s="1"/>
  <c r="T548" i="20"/>
  <c r="X548" i="20"/>
  <c r="AH548" i="20" s="1"/>
  <c r="V550" i="20"/>
  <c r="AF550" i="20" s="1"/>
  <c r="Y552" i="20"/>
  <c r="AI552" i="20" s="1"/>
  <c r="AC552" i="20" s="1"/>
  <c r="W552" i="20"/>
  <c r="AG552" i="20" s="1"/>
  <c r="U552" i="20"/>
  <c r="AE552" i="20" s="1"/>
  <c r="T552" i="20"/>
  <c r="X552" i="20"/>
  <c r="AH552" i="20" s="1"/>
  <c r="V554" i="20"/>
  <c r="AF554" i="20" s="1"/>
  <c r="Y556" i="20"/>
  <c r="AI556" i="20" s="1"/>
  <c r="AC556" i="20" s="1"/>
  <c r="W556" i="20"/>
  <c r="AG556" i="20" s="1"/>
  <c r="U556" i="20"/>
  <c r="AE556" i="20" s="1"/>
  <c r="T556" i="20"/>
  <c r="X556" i="20"/>
  <c r="AH556" i="20" s="1"/>
  <c r="V558" i="20"/>
  <c r="AF558" i="20" s="1"/>
  <c r="Y560" i="20"/>
  <c r="AI560" i="20" s="1"/>
  <c r="AC560" i="20" s="1"/>
  <c r="W560" i="20"/>
  <c r="AG560" i="20" s="1"/>
  <c r="U560" i="20"/>
  <c r="AE560" i="20" s="1"/>
  <c r="T560" i="20"/>
  <c r="X560" i="20"/>
  <c r="AH560" i="20" s="1"/>
  <c r="V562" i="20"/>
  <c r="AF562" i="20" s="1"/>
  <c r="Y564" i="20"/>
  <c r="AI564" i="20" s="1"/>
  <c r="AC564" i="20" s="1"/>
  <c r="W564" i="20"/>
  <c r="AG564" i="20" s="1"/>
  <c r="U564" i="20"/>
  <c r="AE564" i="20" s="1"/>
  <c r="T564" i="20"/>
  <c r="X564" i="20"/>
  <c r="AH564" i="20" s="1"/>
  <c r="V566" i="20"/>
  <c r="AF566" i="20" s="1"/>
  <c r="Y568" i="20"/>
  <c r="AI568" i="20" s="1"/>
  <c r="AC568" i="20" s="1"/>
  <c r="W568" i="20"/>
  <c r="AG568" i="20" s="1"/>
  <c r="U568" i="20"/>
  <c r="AE568" i="20" s="1"/>
  <c r="T568" i="20"/>
  <c r="X568" i="20"/>
  <c r="AH568" i="20" s="1"/>
  <c r="V570" i="20"/>
  <c r="AF570" i="20" s="1"/>
  <c r="Y572" i="20"/>
  <c r="AI572" i="20" s="1"/>
  <c r="AC572" i="20" s="1"/>
  <c r="W572" i="20"/>
  <c r="AG572" i="20" s="1"/>
  <c r="U572" i="20"/>
  <c r="AE572" i="20" s="1"/>
  <c r="T572" i="20"/>
  <c r="X572" i="20"/>
  <c r="AH572" i="20" s="1"/>
  <c r="V574" i="20"/>
  <c r="AF574" i="20" s="1"/>
  <c r="Y576" i="20"/>
  <c r="AI576" i="20" s="1"/>
  <c r="W576" i="20"/>
  <c r="AG576" i="20" s="1"/>
  <c r="U576" i="20"/>
  <c r="AE576" i="20" s="1"/>
  <c r="T576" i="20"/>
  <c r="X576" i="20"/>
  <c r="AH576" i="20" s="1"/>
  <c r="V578" i="20"/>
  <c r="AF578" i="20" s="1"/>
  <c r="Y580" i="20"/>
  <c r="AI580" i="20" s="1"/>
  <c r="W580" i="20"/>
  <c r="AG580" i="20" s="1"/>
  <c r="U580" i="20"/>
  <c r="AE580" i="20" s="1"/>
  <c r="T580" i="20"/>
  <c r="X580" i="20"/>
  <c r="AH580" i="20" s="1"/>
  <c r="V582" i="20"/>
  <c r="AF582" i="20" s="1"/>
  <c r="Y584" i="20"/>
  <c r="AI584" i="20" s="1"/>
  <c r="W584" i="20"/>
  <c r="AG584" i="20" s="1"/>
  <c r="U584" i="20"/>
  <c r="AE584" i="20" s="1"/>
  <c r="T584" i="20"/>
  <c r="X584" i="20"/>
  <c r="AH584" i="20" s="1"/>
  <c r="V586" i="20"/>
  <c r="AF586" i="20" s="1"/>
  <c r="Y588" i="20"/>
  <c r="AI588" i="20" s="1"/>
  <c r="W588" i="20"/>
  <c r="AG588" i="20" s="1"/>
  <c r="U588" i="20"/>
  <c r="AE588" i="20" s="1"/>
  <c r="T588" i="20"/>
  <c r="X588" i="20"/>
  <c r="AH588" i="20" s="1"/>
  <c r="Y592" i="20"/>
  <c r="AI592" i="20" s="1"/>
  <c r="W592" i="20"/>
  <c r="AG592" i="20" s="1"/>
  <c r="U592" i="20"/>
  <c r="AE592" i="20" s="1"/>
  <c r="T592" i="20"/>
  <c r="X592" i="20"/>
  <c r="AH592" i="20" s="1"/>
  <c r="Y596" i="20"/>
  <c r="AI596" i="20" s="1"/>
  <c r="W596" i="20"/>
  <c r="AG596" i="20" s="1"/>
  <c r="U596" i="20"/>
  <c r="AE596" i="20" s="1"/>
  <c r="T596" i="20"/>
  <c r="X596" i="20"/>
  <c r="AH596" i="20" s="1"/>
  <c r="Y600" i="20"/>
  <c r="AI600" i="20" s="1"/>
  <c r="W600" i="20"/>
  <c r="AG600" i="20" s="1"/>
  <c r="U600" i="20"/>
  <c r="AE600" i="20" s="1"/>
  <c r="T600" i="20"/>
  <c r="X600" i="20"/>
  <c r="AH600" i="20" s="1"/>
  <c r="Y604" i="20"/>
  <c r="AI604" i="20" s="1"/>
  <c r="W604" i="20"/>
  <c r="AG604" i="20" s="1"/>
  <c r="U604" i="20"/>
  <c r="AE604" i="20" s="1"/>
  <c r="T604" i="20"/>
  <c r="X604" i="20"/>
  <c r="AH604" i="20" s="1"/>
  <c r="Y608" i="20"/>
  <c r="AI608" i="20" s="1"/>
  <c r="W608" i="20"/>
  <c r="AG608" i="20" s="1"/>
  <c r="U608" i="20"/>
  <c r="AE608" i="20" s="1"/>
  <c r="T608" i="20"/>
  <c r="X608" i="20"/>
  <c r="AH608" i="20" s="1"/>
  <c r="Y612" i="20"/>
  <c r="AI612" i="20" s="1"/>
  <c r="W612" i="20"/>
  <c r="AG612" i="20" s="1"/>
  <c r="U612" i="20"/>
  <c r="AE612" i="20" s="1"/>
  <c r="T612" i="20"/>
  <c r="X612" i="20"/>
  <c r="AH612" i="20" s="1"/>
  <c r="Y616" i="20"/>
  <c r="AI616" i="20" s="1"/>
  <c r="W616" i="20"/>
  <c r="AG616" i="20" s="1"/>
  <c r="U616" i="20"/>
  <c r="AE616" i="20" s="1"/>
  <c r="T616" i="20"/>
  <c r="X616" i="20"/>
  <c r="AH616" i="20" s="1"/>
  <c r="Y620" i="20"/>
  <c r="AI620" i="20" s="1"/>
  <c r="W620" i="20"/>
  <c r="AG620" i="20" s="1"/>
  <c r="U620" i="20"/>
  <c r="AE620" i="20" s="1"/>
  <c r="T620" i="20"/>
  <c r="X620" i="20"/>
  <c r="AH620" i="20" s="1"/>
  <c r="Y624" i="20"/>
  <c r="AI624" i="20" s="1"/>
  <c r="W624" i="20"/>
  <c r="AG624" i="20" s="1"/>
  <c r="U624" i="20"/>
  <c r="AE624" i="20" s="1"/>
  <c r="T624" i="20"/>
  <c r="X624" i="20"/>
  <c r="AH624" i="20" s="1"/>
  <c r="Y628" i="20"/>
  <c r="AI628" i="20" s="1"/>
  <c r="W628" i="20"/>
  <c r="AG628" i="20" s="1"/>
  <c r="U628" i="20"/>
  <c r="AE628" i="20" s="1"/>
  <c r="T628" i="20"/>
  <c r="X628" i="20"/>
  <c r="AH628" i="20" s="1"/>
  <c r="V630" i="20"/>
  <c r="AF630" i="20" s="1"/>
  <c r="Y632" i="20"/>
  <c r="AI632" i="20" s="1"/>
  <c r="W632" i="20"/>
  <c r="AG632" i="20" s="1"/>
  <c r="U632" i="20"/>
  <c r="AE632" i="20" s="1"/>
  <c r="T632" i="20"/>
  <c r="X632" i="20"/>
  <c r="AH632" i="20" s="1"/>
  <c r="V634" i="20"/>
  <c r="AF634" i="20" s="1"/>
  <c r="Y636" i="20"/>
  <c r="AI636" i="20" s="1"/>
  <c r="W636" i="20"/>
  <c r="AG636" i="20" s="1"/>
  <c r="U636" i="20"/>
  <c r="AE636" i="20" s="1"/>
  <c r="T636" i="20"/>
  <c r="X636" i="20"/>
  <c r="AH636" i="20" s="1"/>
  <c r="V638" i="20"/>
  <c r="AF638" i="20" s="1"/>
  <c r="Y640" i="20"/>
  <c r="AI640" i="20" s="1"/>
  <c r="W640" i="20"/>
  <c r="AG640" i="20" s="1"/>
  <c r="U640" i="20"/>
  <c r="AE640" i="20" s="1"/>
  <c r="T640" i="20"/>
  <c r="X640" i="20"/>
  <c r="AH640" i="20" s="1"/>
  <c r="V642" i="20"/>
  <c r="AF642" i="20" s="1"/>
  <c r="Y644" i="20"/>
  <c r="AI644" i="20" s="1"/>
  <c r="W644" i="20"/>
  <c r="AG644" i="20" s="1"/>
  <c r="U644" i="20"/>
  <c r="AE644" i="20" s="1"/>
  <c r="T644" i="20"/>
  <c r="X644" i="20"/>
  <c r="AH644" i="20" s="1"/>
  <c r="V646" i="20"/>
  <c r="AF646" i="20" s="1"/>
  <c r="Y648" i="20"/>
  <c r="AI648" i="20" s="1"/>
  <c r="W648" i="20"/>
  <c r="AG648" i="20" s="1"/>
  <c r="U648" i="20"/>
  <c r="AE648" i="20" s="1"/>
  <c r="T648" i="20"/>
  <c r="X648" i="20"/>
  <c r="AH648" i="20" s="1"/>
  <c r="V650" i="20"/>
  <c r="AF650" i="20" s="1"/>
  <c r="Y652" i="20"/>
  <c r="AI652" i="20" s="1"/>
  <c r="W652" i="20"/>
  <c r="AG652" i="20" s="1"/>
  <c r="U652" i="20"/>
  <c r="AE652" i="20" s="1"/>
  <c r="T652" i="20"/>
  <c r="X652" i="20"/>
  <c r="AH652" i="20" s="1"/>
  <c r="V654" i="20"/>
  <c r="AF654" i="20" s="1"/>
  <c r="Y656" i="20"/>
  <c r="AI656" i="20" s="1"/>
  <c r="W656" i="20"/>
  <c r="AG656" i="20" s="1"/>
  <c r="U656" i="20"/>
  <c r="AE656" i="20" s="1"/>
  <c r="T656" i="20"/>
  <c r="X656" i="20"/>
  <c r="AH656" i="20" s="1"/>
  <c r="V658" i="20"/>
  <c r="AF658" i="20" s="1"/>
  <c r="Y660" i="20"/>
  <c r="AI660" i="20" s="1"/>
  <c r="W660" i="20"/>
  <c r="AG660" i="20" s="1"/>
  <c r="U660" i="20"/>
  <c r="AE660" i="20" s="1"/>
  <c r="T660" i="20"/>
  <c r="X660" i="20"/>
  <c r="AH660" i="20" s="1"/>
  <c r="V662" i="20"/>
  <c r="AF662" i="20" s="1"/>
  <c r="Y664" i="20"/>
  <c r="AI664" i="20" s="1"/>
  <c r="W664" i="20"/>
  <c r="AG664" i="20" s="1"/>
  <c r="U664" i="20"/>
  <c r="AE664" i="20" s="1"/>
  <c r="T664" i="20"/>
  <c r="X664" i="20"/>
  <c r="AH664" i="20" s="1"/>
  <c r="V666" i="20"/>
  <c r="AF666" i="20" s="1"/>
  <c r="Y668" i="20"/>
  <c r="AI668" i="20" s="1"/>
  <c r="W668" i="20"/>
  <c r="AG668" i="20" s="1"/>
  <c r="U668" i="20"/>
  <c r="AE668" i="20" s="1"/>
  <c r="T668" i="20"/>
  <c r="X668" i="20"/>
  <c r="AH668" i="20" s="1"/>
  <c r="V670" i="20"/>
  <c r="AF670" i="20" s="1"/>
  <c r="Y672" i="20"/>
  <c r="AI672" i="20" s="1"/>
  <c r="W672" i="20"/>
  <c r="AG672" i="20" s="1"/>
  <c r="U672" i="20"/>
  <c r="AE672" i="20" s="1"/>
  <c r="T672" i="20"/>
  <c r="X672" i="20"/>
  <c r="AH672" i="20" s="1"/>
  <c r="V674" i="20"/>
  <c r="AF674" i="20" s="1"/>
  <c r="Y676" i="20"/>
  <c r="AI676" i="20" s="1"/>
  <c r="W676" i="20"/>
  <c r="AG676" i="20" s="1"/>
  <c r="U676" i="20"/>
  <c r="AE676" i="20" s="1"/>
  <c r="T676" i="20"/>
  <c r="X676" i="20"/>
  <c r="AH676" i="20" s="1"/>
  <c r="V678" i="20"/>
  <c r="AF678" i="20" s="1"/>
  <c r="Y680" i="20"/>
  <c r="AI680" i="20" s="1"/>
  <c r="W680" i="20"/>
  <c r="AG680" i="20" s="1"/>
  <c r="U680" i="20"/>
  <c r="AE680" i="20" s="1"/>
  <c r="T680" i="20"/>
  <c r="X680" i="20"/>
  <c r="AH680" i="20" s="1"/>
  <c r="V682" i="20"/>
  <c r="AF682" i="20" s="1"/>
  <c r="Y684" i="20"/>
  <c r="AI684" i="20" s="1"/>
  <c r="W684" i="20"/>
  <c r="AG684" i="20" s="1"/>
  <c r="U684" i="20"/>
  <c r="AE684" i="20" s="1"/>
  <c r="T684" i="20"/>
  <c r="X684" i="20"/>
  <c r="AH684" i="20" s="1"/>
  <c r="Y688" i="20"/>
  <c r="AI688" i="20" s="1"/>
  <c r="W688" i="20"/>
  <c r="AG688" i="20" s="1"/>
  <c r="U688" i="20"/>
  <c r="AE688" i="20" s="1"/>
  <c r="T688" i="20"/>
  <c r="X688" i="20"/>
  <c r="AH688" i="20" s="1"/>
  <c r="V690" i="20"/>
  <c r="AF690" i="20" s="1"/>
  <c r="Y692" i="20"/>
  <c r="AI692" i="20" s="1"/>
  <c r="W692" i="20"/>
  <c r="AG692" i="20" s="1"/>
  <c r="U692" i="20"/>
  <c r="AE692" i="20" s="1"/>
  <c r="T692" i="20"/>
  <c r="X692" i="20"/>
  <c r="AH692" i="20" s="1"/>
  <c r="V694" i="20"/>
  <c r="AF694" i="20" s="1"/>
  <c r="Y696" i="20"/>
  <c r="AI696" i="20" s="1"/>
  <c r="W696" i="20"/>
  <c r="AG696" i="20" s="1"/>
  <c r="U696" i="20"/>
  <c r="AE696" i="20" s="1"/>
  <c r="T696" i="20"/>
  <c r="X696" i="20"/>
  <c r="AH696" i="20" s="1"/>
  <c r="Y700" i="20"/>
  <c r="AI700" i="20" s="1"/>
  <c r="W700" i="20"/>
  <c r="AG700" i="20" s="1"/>
  <c r="U700" i="20"/>
  <c r="AE700" i="20" s="1"/>
  <c r="T700" i="20"/>
  <c r="X700" i="20"/>
  <c r="AH700" i="20" s="1"/>
  <c r="V702" i="20"/>
  <c r="AF702" i="20" s="1"/>
  <c r="Y704" i="20"/>
  <c r="AI704" i="20" s="1"/>
  <c r="W704" i="20"/>
  <c r="AG704" i="20" s="1"/>
  <c r="U704" i="20"/>
  <c r="AE704" i="20" s="1"/>
  <c r="T704" i="20"/>
  <c r="X704" i="20"/>
  <c r="AH704" i="20" s="1"/>
  <c r="V706" i="20"/>
  <c r="AF706" i="20" s="1"/>
  <c r="Y708" i="20"/>
  <c r="AI708" i="20" s="1"/>
  <c r="W708" i="20"/>
  <c r="AG708" i="20" s="1"/>
  <c r="U708" i="20"/>
  <c r="AE708" i="20" s="1"/>
  <c r="T708" i="20"/>
  <c r="X708" i="20"/>
  <c r="AH708" i="20" s="1"/>
  <c r="Y712" i="20"/>
  <c r="AI712" i="20" s="1"/>
  <c r="W712" i="20"/>
  <c r="AG712" i="20" s="1"/>
  <c r="U712" i="20"/>
  <c r="AE712" i="20" s="1"/>
  <c r="T712" i="20"/>
  <c r="X712" i="20"/>
  <c r="AH712" i="20" s="1"/>
  <c r="Y716" i="20"/>
  <c r="AI716" i="20" s="1"/>
  <c r="W716" i="20"/>
  <c r="AG716" i="20" s="1"/>
  <c r="U716" i="20"/>
  <c r="AE716" i="20" s="1"/>
  <c r="T716" i="20"/>
  <c r="X716" i="20"/>
  <c r="AH716" i="20" s="1"/>
  <c r="V718" i="20"/>
  <c r="AF718" i="20" s="1"/>
  <c r="Y720" i="20"/>
  <c r="AI720" i="20" s="1"/>
  <c r="W720" i="20"/>
  <c r="AG720" i="20" s="1"/>
  <c r="U720" i="20"/>
  <c r="AE720" i="20" s="1"/>
  <c r="T720" i="20"/>
  <c r="X720" i="20"/>
  <c r="AH720" i="20" s="1"/>
  <c r="V722" i="20"/>
  <c r="AF722" i="20" s="1"/>
  <c r="Y724" i="20"/>
  <c r="AI724" i="20" s="1"/>
  <c r="W724" i="20"/>
  <c r="AG724" i="20" s="1"/>
  <c r="U724" i="20"/>
  <c r="AE724" i="20" s="1"/>
  <c r="T724" i="20"/>
  <c r="X724" i="20"/>
  <c r="AH724" i="20" s="1"/>
  <c r="V726" i="20"/>
  <c r="AF726" i="20" s="1"/>
  <c r="Y728" i="20"/>
  <c r="AI728" i="20" s="1"/>
  <c r="W728" i="20"/>
  <c r="AG728" i="20" s="1"/>
  <c r="U728" i="20"/>
  <c r="AE728" i="20" s="1"/>
  <c r="T728" i="20"/>
  <c r="X728" i="20"/>
  <c r="AH728" i="20" s="1"/>
  <c r="V730" i="20"/>
  <c r="AF730" i="20" s="1"/>
  <c r="Y732" i="20"/>
  <c r="AI732" i="20" s="1"/>
  <c r="W732" i="20"/>
  <c r="AG732" i="20" s="1"/>
  <c r="U732" i="20"/>
  <c r="AE732" i="20" s="1"/>
  <c r="T732" i="20"/>
  <c r="X732" i="20"/>
  <c r="AH732" i="20" s="1"/>
  <c r="V734" i="20"/>
  <c r="AF734" i="20" s="1"/>
  <c r="Y736" i="20"/>
  <c r="AI736" i="20" s="1"/>
  <c r="W736" i="20"/>
  <c r="AG736" i="20" s="1"/>
  <c r="U736" i="20"/>
  <c r="AE736" i="20" s="1"/>
  <c r="T736" i="20"/>
  <c r="X736" i="20"/>
  <c r="AH736" i="20" s="1"/>
  <c r="V738" i="20"/>
  <c r="AF738" i="20" s="1"/>
  <c r="Y740" i="20"/>
  <c r="AI740" i="20" s="1"/>
  <c r="W740" i="20"/>
  <c r="AG740" i="20" s="1"/>
  <c r="U740" i="20"/>
  <c r="AE740" i="20" s="1"/>
  <c r="T740" i="20"/>
  <c r="X740" i="20"/>
  <c r="AH740" i="20" s="1"/>
  <c r="V742" i="20"/>
  <c r="AF742" i="20" s="1"/>
  <c r="Y744" i="20"/>
  <c r="AI744" i="20" s="1"/>
  <c r="W744" i="20"/>
  <c r="AG744" i="20" s="1"/>
  <c r="U744" i="20"/>
  <c r="AE744" i="20" s="1"/>
  <c r="T744" i="20"/>
  <c r="X744" i="20"/>
  <c r="AH744" i="20" s="1"/>
  <c r="V746" i="20"/>
  <c r="AF746" i="20" s="1"/>
  <c r="Y748" i="20"/>
  <c r="AI748" i="20" s="1"/>
  <c r="W748" i="20"/>
  <c r="AG748" i="20" s="1"/>
  <c r="U748" i="20"/>
  <c r="AE748" i="20" s="1"/>
  <c r="T748" i="20"/>
  <c r="X748" i="20"/>
  <c r="AH748" i="20" s="1"/>
  <c r="V750" i="20"/>
  <c r="AF750" i="20" s="1"/>
  <c r="Y752" i="20"/>
  <c r="AI752" i="20" s="1"/>
  <c r="W752" i="20"/>
  <c r="AG752" i="20" s="1"/>
  <c r="U752" i="20"/>
  <c r="AE752" i="20" s="1"/>
  <c r="T752" i="20"/>
  <c r="X752" i="20"/>
  <c r="AH752" i="20" s="1"/>
  <c r="V754" i="20"/>
  <c r="AF754" i="20" s="1"/>
  <c r="Y756" i="20"/>
  <c r="AI756" i="20" s="1"/>
  <c r="W756" i="20"/>
  <c r="AG756" i="20" s="1"/>
  <c r="U756" i="20"/>
  <c r="AE756" i="20" s="1"/>
  <c r="T756" i="20"/>
  <c r="X756" i="20"/>
  <c r="AH756" i="20" s="1"/>
  <c r="V758" i="20"/>
  <c r="AF758" i="20" s="1"/>
  <c r="Y760" i="20"/>
  <c r="AI760" i="20" s="1"/>
  <c r="W760" i="20"/>
  <c r="AG760" i="20" s="1"/>
  <c r="U760" i="20"/>
  <c r="AE760" i="20" s="1"/>
  <c r="T760" i="20"/>
  <c r="X760" i="20"/>
  <c r="AH760" i="20" s="1"/>
  <c r="V762" i="20"/>
  <c r="AF762" i="20" s="1"/>
  <c r="Y764" i="20"/>
  <c r="AI764" i="20" s="1"/>
  <c r="W764" i="20"/>
  <c r="AG764" i="20" s="1"/>
  <c r="U764" i="20"/>
  <c r="AE764" i="20" s="1"/>
  <c r="T764" i="20"/>
  <c r="X764" i="20"/>
  <c r="AH764" i="20" s="1"/>
  <c r="V766" i="20"/>
  <c r="AF766" i="20" s="1"/>
  <c r="Y768" i="20"/>
  <c r="AI768" i="20" s="1"/>
  <c r="W768" i="20"/>
  <c r="AG768" i="20" s="1"/>
  <c r="U768" i="20"/>
  <c r="AE768" i="20" s="1"/>
  <c r="T768" i="20"/>
  <c r="X768" i="20"/>
  <c r="AH768" i="20" s="1"/>
  <c r="V770" i="20"/>
  <c r="AF770" i="20" s="1"/>
  <c r="Y772" i="20"/>
  <c r="AI772" i="20" s="1"/>
  <c r="W772" i="20"/>
  <c r="AG772" i="20" s="1"/>
  <c r="U772" i="20"/>
  <c r="AE772" i="20" s="1"/>
  <c r="T772" i="20"/>
  <c r="X772" i="20"/>
  <c r="AH772" i="20" s="1"/>
  <c r="V774" i="20"/>
  <c r="AF774" i="20" s="1"/>
  <c r="Y776" i="20"/>
  <c r="AI776" i="20" s="1"/>
  <c r="W776" i="20"/>
  <c r="AG776" i="20" s="1"/>
  <c r="U776" i="20"/>
  <c r="AE776" i="20" s="1"/>
  <c r="T776" i="20"/>
  <c r="X776" i="20"/>
  <c r="AH776" i="20" s="1"/>
  <c r="V778" i="20"/>
  <c r="AF778" i="20" s="1"/>
  <c r="Y780" i="20"/>
  <c r="AI780" i="20" s="1"/>
  <c r="W780" i="20"/>
  <c r="AG780" i="20" s="1"/>
  <c r="U780" i="20"/>
  <c r="AE780" i="20" s="1"/>
  <c r="T780" i="20"/>
  <c r="X780" i="20"/>
  <c r="AH780" i="20" s="1"/>
  <c r="V782" i="20"/>
  <c r="AF782" i="20" s="1"/>
  <c r="Y784" i="20"/>
  <c r="AI784" i="20" s="1"/>
  <c r="W784" i="20"/>
  <c r="AG784" i="20" s="1"/>
  <c r="U784" i="20"/>
  <c r="AE784" i="20" s="1"/>
  <c r="T784" i="20"/>
  <c r="X784" i="20"/>
  <c r="AH784" i="20" s="1"/>
  <c r="V786" i="20"/>
  <c r="AF786" i="20" s="1"/>
  <c r="Y788" i="20"/>
  <c r="AI788" i="20" s="1"/>
  <c r="W788" i="20"/>
  <c r="AG788" i="20" s="1"/>
  <c r="U788" i="20"/>
  <c r="AE788" i="20" s="1"/>
  <c r="T788" i="20"/>
  <c r="X788" i="20"/>
  <c r="AH788" i="20" s="1"/>
  <c r="V790" i="20"/>
  <c r="AF790" i="20" s="1"/>
  <c r="Y792" i="20"/>
  <c r="AI792" i="20" s="1"/>
  <c r="W792" i="20"/>
  <c r="AG792" i="20" s="1"/>
  <c r="U792" i="20"/>
  <c r="AE792" i="20" s="1"/>
  <c r="T792" i="20"/>
  <c r="X792" i="20"/>
  <c r="AH792" i="20" s="1"/>
  <c r="V794" i="20"/>
  <c r="AF794" i="20" s="1"/>
  <c r="Y796" i="20"/>
  <c r="AI796" i="20" s="1"/>
  <c r="AC796" i="20" s="1"/>
  <c r="W796" i="20"/>
  <c r="AG796" i="20" s="1"/>
  <c r="U796" i="20"/>
  <c r="AE796" i="20" s="1"/>
  <c r="T796" i="20"/>
  <c r="X796" i="20"/>
  <c r="AH796" i="20" s="1"/>
  <c r="V798" i="20"/>
  <c r="AF798" i="20" s="1"/>
  <c r="Y800" i="20"/>
  <c r="AI800" i="20" s="1"/>
  <c r="W800" i="20"/>
  <c r="AG800" i="20" s="1"/>
  <c r="U800" i="20"/>
  <c r="AE800" i="20" s="1"/>
  <c r="T800" i="20"/>
  <c r="X800" i="20"/>
  <c r="AH800" i="20" s="1"/>
  <c r="V802" i="20"/>
  <c r="AF802" i="20" s="1"/>
  <c r="Y804" i="20"/>
  <c r="AI804" i="20" s="1"/>
  <c r="W804" i="20"/>
  <c r="AG804" i="20" s="1"/>
  <c r="U804" i="20"/>
  <c r="AE804" i="20" s="1"/>
  <c r="T804" i="20"/>
  <c r="X804" i="20"/>
  <c r="AH804" i="20" s="1"/>
  <c r="V806" i="20"/>
  <c r="AF806" i="20" s="1"/>
  <c r="Y808" i="20"/>
  <c r="AI808" i="20" s="1"/>
  <c r="W808" i="20"/>
  <c r="AG808" i="20" s="1"/>
  <c r="U808" i="20"/>
  <c r="AE808" i="20" s="1"/>
  <c r="T808" i="20"/>
  <c r="X808" i="20"/>
  <c r="AH808" i="20" s="1"/>
  <c r="V810" i="20"/>
  <c r="AF810" i="20" s="1"/>
  <c r="Y812" i="20"/>
  <c r="AI812" i="20" s="1"/>
  <c r="W812" i="20"/>
  <c r="AG812" i="20" s="1"/>
  <c r="U812" i="20"/>
  <c r="AE812" i="20" s="1"/>
  <c r="T812" i="20"/>
  <c r="X812" i="20"/>
  <c r="AH812" i="20" s="1"/>
  <c r="V814" i="20"/>
  <c r="AF814" i="20" s="1"/>
  <c r="Y816" i="20"/>
  <c r="AI816" i="20" s="1"/>
  <c r="W816" i="20"/>
  <c r="AG816" i="20" s="1"/>
  <c r="U816" i="20"/>
  <c r="AE816" i="20" s="1"/>
  <c r="T816" i="20"/>
  <c r="X816" i="20"/>
  <c r="AH816" i="20" s="1"/>
  <c r="V818" i="20"/>
  <c r="AF818" i="20" s="1"/>
  <c r="Y820" i="20"/>
  <c r="AI820" i="20" s="1"/>
  <c r="W820" i="20"/>
  <c r="AG820" i="20" s="1"/>
  <c r="U820" i="20"/>
  <c r="AE820" i="20" s="1"/>
  <c r="T820" i="20"/>
  <c r="X820" i="20"/>
  <c r="AH820" i="20" s="1"/>
  <c r="V822" i="20"/>
  <c r="AF822" i="20" s="1"/>
  <c r="Y824" i="20"/>
  <c r="AI824" i="20" s="1"/>
  <c r="W824" i="20"/>
  <c r="AG824" i="20" s="1"/>
  <c r="U824" i="20"/>
  <c r="AE824" i="20" s="1"/>
  <c r="T824" i="20"/>
  <c r="X824" i="20"/>
  <c r="AH824" i="20" s="1"/>
  <c r="V826" i="20"/>
  <c r="AF826" i="20" s="1"/>
  <c r="Y828" i="20"/>
  <c r="AI828" i="20" s="1"/>
  <c r="W828" i="20"/>
  <c r="AG828" i="20" s="1"/>
  <c r="U828" i="20"/>
  <c r="AE828" i="20" s="1"/>
  <c r="T828" i="20"/>
  <c r="X828" i="20"/>
  <c r="AH828" i="20" s="1"/>
  <c r="V830" i="20"/>
  <c r="AF830" i="20" s="1"/>
  <c r="Y832" i="20"/>
  <c r="AI832" i="20" s="1"/>
  <c r="W832" i="20"/>
  <c r="AG832" i="20" s="1"/>
  <c r="U832" i="20"/>
  <c r="AE832" i="20" s="1"/>
  <c r="T832" i="20"/>
  <c r="X832" i="20"/>
  <c r="AH832" i="20" s="1"/>
  <c r="V834" i="20"/>
  <c r="AF834" i="20" s="1"/>
  <c r="Y836" i="20"/>
  <c r="AI836" i="20" s="1"/>
  <c r="W836" i="20"/>
  <c r="AG836" i="20" s="1"/>
  <c r="U836" i="20"/>
  <c r="AE836" i="20" s="1"/>
  <c r="T836" i="20"/>
  <c r="X836" i="20"/>
  <c r="AH836" i="20" s="1"/>
  <c r="V838" i="20"/>
  <c r="AF838" i="20" s="1"/>
  <c r="Y840" i="20"/>
  <c r="AI840" i="20" s="1"/>
  <c r="W840" i="20"/>
  <c r="AG840" i="20" s="1"/>
  <c r="U840" i="20"/>
  <c r="AE840" i="20" s="1"/>
  <c r="T840" i="20"/>
  <c r="X840" i="20"/>
  <c r="AH840" i="20" s="1"/>
  <c r="V842" i="20"/>
  <c r="AF842" i="20" s="1"/>
  <c r="Y844" i="20"/>
  <c r="AI844" i="20" s="1"/>
  <c r="W844" i="20"/>
  <c r="AG844" i="20" s="1"/>
  <c r="U844" i="20"/>
  <c r="AE844" i="20" s="1"/>
  <c r="T844" i="20"/>
  <c r="X844" i="20"/>
  <c r="AH844" i="20" s="1"/>
  <c r="V846" i="20"/>
  <c r="AF846" i="20" s="1"/>
  <c r="Y848" i="20"/>
  <c r="AI848" i="20" s="1"/>
  <c r="W848" i="20"/>
  <c r="AG848" i="20" s="1"/>
  <c r="U848" i="20"/>
  <c r="AE848" i="20" s="1"/>
  <c r="T848" i="20"/>
  <c r="X848" i="20"/>
  <c r="AH848" i="20" s="1"/>
  <c r="V850" i="20"/>
  <c r="AF850" i="20" s="1"/>
  <c r="Y852" i="20"/>
  <c r="AI852" i="20" s="1"/>
  <c r="W852" i="20"/>
  <c r="AG852" i="20" s="1"/>
  <c r="U852" i="20"/>
  <c r="AE852" i="20" s="1"/>
  <c r="T852" i="20"/>
  <c r="X852" i="20"/>
  <c r="AH852" i="20" s="1"/>
  <c r="V854" i="20"/>
  <c r="AF854" i="20" s="1"/>
  <c r="Y856" i="20"/>
  <c r="AI856" i="20" s="1"/>
  <c r="W856" i="20"/>
  <c r="AG856" i="20" s="1"/>
  <c r="U856" i="20"/>
  <c r="AE856" i="20" s="1"/>
  <c r="T856" i="20"/>
  <c r="X856" i="20"/>
  <c r="AH856" i="20" s="1"/>
  <c r="V858" i="20"/>
  <c r="AF858" i="20" s="1"/>
  <c r="Y860" i="20"/>
  <c r="AI860" i="20" s="1"/>
  <c r="W860" i="20"/>
  <c r="AG860" i="20" s="1"/>
  <c r="U860" i="20"/>
  <c r="AE860" i="20" s="1"/>
  <c r="T860" i="20"/>
  <c r="X860" i="20"/>
  <c r="AH860" i="20" s="1"/>
  <c r="V862" i="20"/>
  <c r="AF862" i="20" s="1"/>
  <c r="Y864" i="20"/>
  <c r="AI864" i="20" s="1"/>
  <c r="W864" i="20"/>
  <c r="AG864" i="20" s="1"/>
  <c r="U864" i="20"/>
  <c r="AE864" i="20" s="1"/>
  <c r="T864" i="20"/>
  <c r="X864" i="20"/>
  <c r="AH864" i="20" s="1"/>
  <c r="V866" i="20"/>
  <c r="AF866" i="20" s="1"/>
  <c r="Y868" i="20"/>
  <c r="AI868" i="20" s="1"/>
  <c r="W868" i="20"/>
  <c r="AG868" i="20" s="1"/>
  <c r="U868" i="20"/>
  <c r="AE868" i="20" s="1"/>
  <c r="T868" i="20"/>
  <c r="X868" i="20"/>
  <c r="AH868" i="20" s="1"/>
  <c r="V870" i="20"/>
  <c r="AF870" i="20" s="1"/>
  <c r="Y872" i="20"/>
  <c r="AI872" i="20" s="1"/>
  <c r="W872" i="20"/>
  <c r="AG872" i="20" s="1"/>
  <c r="U872" i="20"/>
  <c r="AE872" i="20" s="1"/>
  <c r="T872" i="20"/>
  <c r="X872" i="20"/>
  <c r="AH872" i="20" s="1"/>
  <c r="V874" i="20"/>
  <c r="AF874" i="20" s="1"/>
  <c r="Y876" i="20"/>
  <c r="AI876" i="20" s="1"/>
  <c r="W876" i="20"/>
  <c r="AG876" i="20" s="1"/>
  <c r="U876" i="20"/>
  <c r="AE876" i="20" s="1"/>
  <c r="T876" i="20"/>
  <c r="X876" i="20"/>
  <c r="AH876" i="20" s="1"/>
  <c r="V878" i="20"/>
  <c r="AF878" i="20" s="1"/>
  <c r="Y880" i="20"/>
  <c r="AI880" i="20" s="1"/>
  <c r="AC880" i="20" s="1"/>
  <c r="W880" i="20"/>
  <c r="AG880" i="20" s="1"/>
  <c r="U880" i="20"/>
  <c r="AE880" i="20" s="1"/>
  <c r="T880" i="20"/>
  <c r="X880" i="20"/>
  <c r="AH880" i="20" s="1"/>
  <c r="V882" i="20"/>
  <c r="AF882" i="20" s="1"/>
  <c r="T37" i="20"/>
  <c r="V37" i="20"/>
  <c r="AF37" i="20" s="1"/>
  <c r="X37" i="20"/>
  <c r="AH37" i="20" s="1"/>
  <c r="T39" i="20"/>
  <c r="V39" i="20"/>
  <c r="AF39" i="20" s="1"/>
  <c r="X39" i="20"/>
  <c r="AH39" i="20" s="1"/>
  <c r="T41" i="20"/>
  <c r="V41" i="20"/>
  <c r="AF41" i="20" s="1"/>
  <c r="X41" i="20"/>
  <c r="AH41" i="20" s="1"/>
  <c r="T43" i="20"/>
  <c r="V43" i="20"/>
  <c r="AF43" i="20" s="1"/>
  <c r="X43" i="20"/>
  <c r="AH43" i="20" s="1"/>
  <c r="T45" i="20"/>
  <c r="V45" i="20"/>
  <c r="AF45" i="20" s="1"/>
  <c r="X45" i="20"/>
  <c r="AH45" i="20" s="1"/>
  <c r="T47" i="20"/>
  <c r="V47" i="20"/>
  <c r="AF47" i="20" s="1"/>
  <c r="X47" i="20"/>
  <c r="AH47" i="20" s="1"/>
  <c r="T49" i="20"/>
  <c r="V49" i="20"/>
  <c r="AF49" i="20" s="1"/>
  <c r="X49" i="20"/>
  <c r="AH49" i="20" s="1"/>
  <c r="T51" i="20"/>
  <c r="V51" i="20"/>
  <c r="AF51" i="20" s="1"/>
  <c r="X51" i="20"/>
  <c r="AH51" i="20" s="1"/>
  <c r="T53" i="20"/>
  <c r="V53" i="20"/>
  <c r="AF53" i="20" s="1"/>
  <c r="X53" i="20"/>
  <c r="AH53" i="20" s="1"/>
  <c r="T55" i="20"/>
  <c r="V55" i="20"/>
  <c r="AF55" i="20" s="1"/>
  <c r="X55" i="20"/>
  <c r="AH55" i="20" s="1"/>
  <c r="T57" i="20"/>
  <c r="V57" i="20"/>
  <c r="AF57" i="20" s="1"/>
  <c r="X57" i="20"/>
  <c r="AH57" i="20" s="1"/>
  <c r="T59" i="20"/>
  <c r="V59" i="20"/>
  <c r="AF59" i="20" s="1"/>
  <c r="X59" i="20"/>
  <c r="AH59" i="20" s="1"/>
  <c r="T61" i="20"/>
  <c r="V61" i="20"/>
  <c r="AF61" i="20" s="1"/>
  <c r="X61" i="20"/>
  <c r="AH61" i="20" s="1"/>
  <c r="T63" i="20"/>
  <c r="V63" i="20"/>
  <c r="AF63" i="20" s="1"/>
  <c r="X63" i="20"/>
  <c r="AH63" i="20" s="1"/>
  <c r="T65" i="20"/>
  <c r="V65" i="20"/>
  <c r="AF65" i="20" s="1"/>
  <c r="X65" i="20"/>
  <c r="AH65" i="20" s="1"/>
  <c r="T67" i="20"/>
  <c r="V67" i="20"/>
  <c r="AF67" i="20" s="1"/>
  <c r="X67" i="20"/>
  <c r="AH67" i="20" s="1"/>
  <c r="T69" i="20"/>
  <c r="V69" i="20"/>
  <c r="AF69" i="20" s="1"/>
  <c r="X69" i="20"/>
  <c r="AH69" i="20" s="1"/>
  <c r="T71" i="20"/>
  <c r="V71" i="20"/>
  <c r="AF71" i="20" s="1"/>
  <c r="X71" i="20"/>
  <c r="AH71" i="20" s="1"/>
  <c r="T73" i="20"/>
  <c r="V73" i="20"/>
  <c r="AF73" i="20" s="1"/>
  <c r="X73" i="20"/>
  <c r="AH73" i="20" s="1"/>
  <c r="T75" i="20"/>
  <c r="V75" i="20"/>
  <c r="AF75" i="20" s="1"/>
  <c r="X75" i="20"/>
  <c r="AH75" i="20" s="1"/>
  <c r="T77" i="20"/>
  <c r="V77" i="20"/>
  <c r="AF77" i="20" s="1"/>
  <c r="X77" i="20"/>
  <c r="AH77" i="20" s="1"/>
  <c r="T79" i="20"/>
  <c r="V79" i="20"/>
  <c r="AF79" i="20" s="1"/>
  <c r="X79" i="20"/>
  <c r="AH79" i="20" s="1"/>
  <c r="T81" i="20"/>
  <c r="V81" i="20"/>
  <c r="AF81" i="20" s="1"/>
  <c r="X81" i="20"/>
  <c r="AH81" i="20" s="1"/>
  <c r="T83" i="20"/>
  <c r="V83" i="20"/>
  <c r="AF83" i="20" s="1"/>
  <c r="X83" i="20"/>
  <c r="AH83" i="20" s="1"/>
  <c r="T85" i="20"/>
  <c r="V85" i="20"/>
  <c r="AF85" i="20" s="1"/>
  <c r="X85" i="20"/>
  <c r="AH85" i="20" s="1"/>
  <c r="T87" i="20"/>
  <c r="V87" i="20"/>
  <c r="AF87" i="20" s="1"/>
  <c r="X87" i="20"/>
  <c r="AH87" i="20" s="1"/>
  <c r="T89" i="20"/>
  <c r="V89" i="20"/>
  <c r="AF89" i="20" s="1"/>
  <c r="X89" i="20"/>
  <c r="AH89" i="20" s="1"/>
  <c r="T91" i="20"/>
  <c r="V91" i="20"/>
  <c r="AF91" i="20" s="1"/>
  <c r="X91" i="20"/>
  <c r="AH91" i="20" s="1"/>
  <c r="T93" i="20"/>
  <c r="V93" i="20"/>
  <c r="AF93" i="20" s="1"/>
  <c r="X93" i="20"/>
  <c r="AH93" i="20" s="1"/>
  <c r="T95" i="20"/>
  <c r="V95" i="20"/>
  <c r="AF95" i="20" s="1"/>
  <c r="X95" i="20"/>
  <c r="AH95" i="20" s="1"/>
  <c r="T97" i="20"/>
  <c r="V97" i="20"/>
  <c r="AF97" i="20" s="1"/>
  <c r="X97" i="20"/>
  <c r="AH97" i="20" s="1"/>
  <c r="T99" i="20"/>
  <c r="V99" i="20"/>
  <c r="AF99" i="20" s="1"/>
  <c r="X99" i="20"/>
  <c r="AH99" i="20" s="1"/>
  <c r="T101" i="20"/>
  <c r="V101" i="20"/>
  <c r="AF101" i="20" s="1"/>
  <c r="X101" i="20"/>
  <c r="AH101" i="20" s="1"/>
  <c r="T103" i="20"/>
  <c r="V103" i="20"/>
  <c r="AF103" i="20" s="1"/>
  <c r="X103" i="20"/>
  <c r="AH103" i="20" s="1"/>
  <c r="T105" i="20"/>
  <c r="V105" i="20"/>
  <c r="AF105" i="20" s="1"/>
  <c r="X105" i="20"/>
  <c r="AH105" i="20" s="1"/>
  <c r="T107" i="20"/>
  <c r="V107" i="20"/>
  <c r="AF107" i="20" s="1"/>
  <c r="X107" i="20"/>
  <c r="AH107" i="20" s="1"/>
  <c r="T109" i="20"/>
  <c r="V109" i="20"/>
  <c r="AF109" i="20" s="1"/>
  <c r="X109" i="20"/>
  <c r="AH109" i="20" s="1"/>
  <c r="T111" i="20"/>
  <c r="V111" i="20"/>
  <c r="AF111" i="20" s="1"/>
  <c r="X111" i="20"/>
  <c r="AH111" i="20" s="1"/>
  <c r="T113" i="20"/>
  <c r="V113" i="20"/>
  <c r="AF113" i="20" s="1"/>
  <c r="X113" i="20"/>
  <c r="AH113" i="20" s="1"/>
  <c r="T115" i="20"/>
  <c r="V115" i="20"/>
  <c r="AF115" i="20" s="1"/>
  <c r="X115" i="20"/>
  <c r="AH115" i="20" s="1"/>
  <c r="T117" i="20"/>
  <c r="V117" i="20"/>
  <c r="AF117" i="20" s="1"/>
  <c r="X117" i="20"/>
  <c r="AH117" i="20" s="1"/>
  <c r="T119" i="20"/>
  <c r="V119" i="20"/>
  <c r="AF119" i="20" s="1"/>
  <c r="X119" i="20"/>
  <c r="AH119" i="20" s="1"/>
  <c r="T121" i="20"/>
  <c r="V121" i="20"/>
  <c r="AF121" i="20" s="1"/>
  <c r="X121" i="20"/>
  <c r="AH121" i="20" s="1"/>
  <c r="T123" i="20"/>
  <c r="V123" i="20"/>
  <c r="AF123" i="20" s="1"/>
  <c r="X123" i="20"/>
  <c r="AH123" i="20" s="1"/>
  <c r="T125" i="20"/>
  <c r="V125" i="20"/>
  <c r="AF125" i="20" s="1"/>
  <c r="X125" i="20"/>
  <c r="AH125" i="20" s="1"/>
  <c r="T127" i="20"/>
  <c r="V127" i="20"/>
  <c r="AF127" i="20" s="1"/>
  <c r="X127" i="20"/>
  <c r="AH127" i="20" s="1"/>
  <c r="T129" i="20"/>
  <c r="V129" i="20"/>
  <c r="AF129" i="20" s="1"/>
  <c r="X129" i="20"/>
  <c r="AH129" i="20" s="1"/>
  <c r="T131" i="20"/>
  <c r="V131" i="20"/>
  <c r="AF131" i="20" s="1"/>
  <c r="X131" i="20"/>
  <c r="AH131" i="20" s="1"/>
  <c r="T133" i="20"/>
  <c r="V133" i="20"/>
  <c r="AF133" i="20" s="1"/>
  <c r="X133" i="20"/>
  <c r="AH133" i="20" s="1"/>
  <c r="T135" i="20"/>
  <c r="V135" i="20"/>
  <c r="AF135" i="20" s="1"/>
  <c r="X135" i="20"/>
  <c r="AH135" i="20" s="1"/>
  <c r="T137" i="20"/>
  <c r="V137" i="20"/>
  <c r="AF137" i="20" s="1"/>
  <c r="X137" i="20"/>
  <c r="AH137" i="20" s="1"/>
  <c r="T139" i="20"/>
  <c r="V139" i="20"/>
  <c r="AF139" i="20" s="1"/>
  <c r="X139" i="20"/>
  <c r="AH139" i="20" s="1"/>
  <c r="T141" i="20"/>
  <c r="V141" i="20"/>
  <c r="AF141" i="20" s="1"/>
  <c r="X141" i="20"/>
  <c r="AH141" i="20" s="1"/>
  <c r="T143" i="20"/>
  <c r="V143" i="20"/>
  <c r="AF143" i="20" s="1"/>
  <c r="X143" i="20"/>
  <c r="AH143" i="20" s="1"/>
  <c r="T145" i="20"/>
  <c r="V145" i="20"/>
  <c r="AF145" i="20" s="1"/>
  <c r="X145" i="20"/>
  <c r="AH145" i="20" s="1"/>
  <c r="T147" i="20"/>
  <c r="V147" i="20"/>
  <c r="AF147" i="20" s="1"/>
  <c r="X147" i="20"/>
  <c r="AH147" i="20" s="1"/>
  <c r="T149" i="20"/>
  <c r="V149" i="20"/>
  <c r="AF149" i="20" s="1"/>
  <c r="X149" i="20"/>
  <c r="AH149" i="20" s="1"/>
  <c r="T151" i="20"/>
  <c r="V151" i="20"/>
  <c r="AF151" i="20" s="1"/>
  <c r="X151" i="20"/>
  <c r="AH151" i="20" s="1"/>
  <c r="T153" i="20"/>
  <c r="V153" i="20"/>
  <c r="AF153" i="20" s="1"/>
  <c r="X153" i="20"/>
  <c r="AH153" i="20" s="1"/>
  <c r="T155" i="20"/>
  <c r="V155" i="20"/>
  <c r="AF155" i="20" s="1"/>
  <c r="X155" i="20"/>
  <c r="AH155" i="20" s="1"/>
  <c r="T157" i="20"/>
  <c r="V157" i="20"/>
  <c r="AF157" i="20" s="1"/>
  <c r="X157" i="20"/>
  <c r="AH157" i="20" s="1"/>
  <c r="T159" i="20"/>
  <c r="V159" i="20"/>
  <c r="AF159" i="20" s="1"/>
  <c r="X159" i="20"/>
  <c r="AH159" i="20" s="1"/>
  <c r="T161" i="20"/>
  <c r="V161" i="20"/>
  <c r="AF161" i="20" s="1"/>
  <c r="X161" i="20"/>
  <c r="AH161" i="20" s="1"/>
  <c r="T163" i="20"/>
  <c r="V163" i="20"/>
  <c r="AF163" i="20" s="1"/>
  <c r="X163" i="20"/>
  <c r="AH163" i="20" s="1"/>
  <c r="T165" i="20"/>
  <c r="V165" i="20"/>
  <c r="AF165" i="20" s="1"/>
  <c r="X165" i="20"/>
  <c r="AH165" i="20" s="1"/>
  <c r="T167" i="20"/>
  <c r="V167" i="20"/>
  <c r="AF167" i="20" s="1"/>
  <c r="X167" i="20"/>
  <c r="AH167" i="20" s="1"/>
  <c r="T169" i="20"/>
  <c r="V169" i="20"/>
  <c r="AF169" i="20" s="1"/>
  <c r="X169" i="20"/>
  <c r="AH169" i="20" s="1"/>
  <c r="T171" i="20"/>
  <c r="V171" i="20"/>
  <c r="AF171" i="20" s="1"/>
  <c r="X171" i="20"/>
  <c r="AH171" i="20" s="1"/>
  <c r="T173" i="20"/>
  <c r="V173" i="20"/>
  <c r="AF173" i="20" s="1"/>
  <c r="X173" i="20"/>
  <c r="AH173" i="20" s="1"/>
  <c r="T175" i="20"/>
  <c r="V175" i="20"/>
  <c r="AF175" i="20" s="1"/>
  <c r="X175" i="20"/>
  <c r="AH175" i="20" s="1"/>
  <c r="T177" i="20"/>
  <c r="V177" i="20"/>
  <c r="AF177" i="20" s="1"/>
  <c r="X177" i="20"/>
  <c r="AH177" i="20" s="1"/>
  <c r="T179" i="20"/>
  <c r="V179" i="20"/>
  <c r="AF179" i="20" s="1"/>
  <c r="X179" i="20"/>
  <c r="AH179" i="20" s="1"/>
  <c r="T181" i="20"/>
  <c r="V181" i="20"/>
  <c r="AF181" i="20" s="1"/>
  <c r="X181" i="20"/>
  <c r="AH181" i="20" s="1"/>
  <c r="T183" i="20"/>
  <c r="V183" i="20"/>
  <c r="AF183" i="20" s="1"/>
  <c r="X183" i="20"/>
  <c r="AH183" i="20" s="1"/>
  <c r="T185" i="20"/>
  <c r="V185" i="20"/>
  <c r="AF185" i="20" s="1"/>
  <c r="X185" i="20"/>
  <c r="AH185" i="20" s="1"/>
  <c r="T187" i="20"/>
  <c r="V187" i="20"/>
  <c r="AF187" i="20" s="1"/>
  <c r="X187" i="20"/>
  <c r="AH187" i="20" s="1"/>
  <c r="T189" i="20"/>
  <c r="V189" i="20"/>
  <c r="AF189" i="20" s="1"/>
  <c r="X189" i="20"/>
  <c r="AH189" i="20" s="1"/>
  <c r="T191" i="20"/>
  <c r="V191" i="20"/>
  <c r="AF191" i="20" s="1"/>
  <c r="X191" i="20"/>
  <c r="AH191" i="20" s="1"/>
  <c r="T193" i="20"/>
  <c r="V193" i="20"/>
  <c r="AF193" i="20" s="1"/>
  <c r="X193" i="20"/>
  <c r="AH193" i="20" s="1"/>
  <c r="T195" i="20"/>
  <c r="V195" i="20"/>
  <c r="AF195" i="20" s="1"/>
  <c r="X195" i="20"/>
  <c r="AH195" i="20" s="1"/>
  <c r="T197" i="20"/>
  <c r="V197" i="20"/>
  <c r="AF197" i="20" s="1"/>
  <c r="X197" i="20"/>
  <c r="AH197" i="20" s="1"/>
  <c r="T199" i="20"/>
  <c r="V199" i="20"/>
  <c r="AF199" i="20" s="1"/>
  <c r="X199" i="20"/>
  <c r="AH199" i="20" s="1"/>
  <c r="T201" i="20"/>
  <c r="V201" i="20"/>
  <c r="AF201" i="20" s="1"/>
  <c r="X201" i="20"/>
  <c r="AH201" i="20" s="1"/>
  <c r="T203" i="20"/>
  <c r="V203" i="20"/>
  <c r="AF203" i="20" s="1"/>
  <c r="X203" i="20"/>
  <c r="AH203" i="20" s="1"/>
  <c r="T205" i="20"/>
  <c r="V205" i="20"/>
  <c r="AF205" i="20" s="1"/>
  <c r="X205" i="20"/>
  <c r="AH205" i="20" s="1"/>
  <c r="T207" i="20"/>
  <c r="V207" i="20"/>
  <c r="AF207" i="20" s="1"/>
  <c r="X207" i="20"/>
  <c r="AH207" i="20" s="1"/>
  <c r="T209" i="20"/>
  <c r="V209" i="20"/>
  <c r="AF209" i="20" s="1"/>
  <c r="X209" i="20"/>
  <c r="AH209" i="20" s="1"/>
  <c r="T211" i="20"/>
  <c r="V211" i="20"/>
  <c r="AF211" i="20" s="1"/>
  <c r="X211" i="20"/>
  <c r="AH211" i="20" s="1"/>
  <c r="T213" i="20"/>
  <c r="V213" i="20"/>
  <c r="AF213" i="20" s="1"/>
  <c r="X213" i="20"/>
  <c r="AH213" i="20" s="1"/>
  <c r="T215" i="20"/>
  <c r="V215" i="20"/>
  <c r="AF215" i="20" s="1"/>
  <c r="X215" i="20"/>
  <c r="AH215" i="20" s="1"/>
  <c r="T217" i="20"/>
  <c r="V217" i="20"/>
  <c r="AF217" i="20" s="1"/>
  <c r="X217" i="20"/>
  <c r="AH217" i="20" s="1"/>
  <c r="T219" i="20"/>
  <c r="V219" i="20"/>
  <c r="AF219" i="20" s="1"/>
  <c r="X219" i="20"/>
  <c r="AH219" i="20" s="1"/>
  <c r="T221" i="20"/>
  <c r="V221" i="20"/>
  <c r="AF221" i="20" s="1"/>
  <c r="X221" i="20"/>
  <c r="AH221" i="20" s="1"/>
  <c r="T223" i="20"/>
  <c r="V223" i="20"/>
  <c r="AF223" i="20" s="1"/>
  <c r="X223" i="20"/>
  <c r="AH223" i="20" s="1"/>
  <c r="T225" i="20"/>
  <c r="V225" i="20"/>
  <c r="AF225" i="20" s="1"/>
  <c r="X225" i="20"/>
  <c r="AH225" i="20" s="1"/>
  <c r="T227" i="20"/>
  <c r="V227" i="20"/>
  <c r="AF227" i="20" s="1"/>
  <c r="X227" i="20"/>
  <c r="AH227" i="20" s="1"/>
  <c r="T229" i="20"/>
  <c r="V229" i="20"/>
  <c r="AF229" i="20" s="1"/>
  <c r="X229" i="20"/>
  <c r="AH229" i="20" s="1"/>
  <c r="T231" i="20"/>
  <c r="V231" i="20"/>
  <c r="AF231" i="20" s="1"/>
  <c r="X231" i="20"/>
  <c r="AH231" i="20" s="1"/>
  <c r="T233" i="20"/>
  <c r="V233" i="20"/>
  <c r="AF233" i="20" s="1"/>
  <c r="X233" i="20"/>
  <c r="AH233" i="20" s="1"/>
  <c r="T235" i="20"/>
  <c r="V235" i="20"/>
  <c r="AF235" i="20" s="1"/>
  <c r="X235" i="20"/>
  <c r="AH235" i="20" s="1"/>
  <c r="T237" i="20"/>
  <c r="V237" i="20"/>
  <c r="AF237" i="20" s="1"/>
  <c r="X237" i="20"/>
  <c r="AH237" i="20" s="1"/>
  <c r="T239" i="20"/>
  <c r="V239" i="20"/>
  <c r="AF239" i="20" s="1"/>
  <c r="X239" i="20"/>
  <c r="AH239" i="20" s="1"/>
  <c r="T241" i="20"/>
  <c r="V241" i="20"/>
  <c r="AF241" i="20" s="1"/>
  <c r="X241" i="20"/>
  <c r="AH241" i="20" s="1"/>
  <c r="T243" i="20"/>
  <c r="V243" i="20"/>
  <c r="AF243" i="20" s="1"/>
  <c r="X243" i="20"/>
  <c r="AH243" i="20" s="1"/>
  <c r="T245" i="20"/>
  <c r="V245" i="20"/>
  <c r="AF245" i="20" s="1"/>
  <c r="X245" i="20"/>
  <c r="AH245" i="20" s="1"/>
  <c r="T247" i="20"/>
  <c r="V247" i="20"/>
  <c r="AF247" i="20" s="1"/>
  <c r="X247" i="20"/>
  <c r="AH247" i="20" s="1"/>
  <c r="T249" i="20"/>
  <c r="V249" i="20"/>
  <c r="AF249" i="20" s="1"/>
  <c r="X249" i="20"/>
  <c r="AH249" i="20" s="1"/>
  <c r="T251" i="20"/>
  <c r="V251" i="20"/>
  <c r="AF251" i="20" s="1"/>
  <c r="X251" i="20"/>
  <c r="AH251" i="20" s="1"/>
  <c r="T253" i="20"/>
  <c r="V253" i="20"/>
  <c r="AF253" i="20" s="1"/>
  <c r="X253" i="20"/>
  <c r="AH253" i="20" s="1"/>
  <c r="T255" i="20"/>
  <c r="V255" i="20"/>
  <c r="AF255" i="20" s="1"/>
  <c r="X255" i="20"/>
  <c r="AH255" i="20" s="1"/>
  <c r="T257" i="20"/>
  <c r="V257" i="20"/>
  <c r="AF257" i="20" s="1"/>
  <c r="X257" i="20"/>
  <c r="AH257" i="20" s="1"/>
  <c r="T259" i="20"/>
  <c r="V259" i="20"/>
  <c r="AF259" i="20" s="1"/>
  <c r="X259" i="20"/>
  <c r="AH259" i="20" s="1"/>
  <c r="T261" i="20"/>
  <c r="V261" i="20"/>
  <c r="AF261" i="20" s="1"/>
  <c r="X261" i="20"/>
  <c r="AH261" i="20" s="1"/>
  <c r="T263" i="20"/>
  <c r="V263" i="20"/>
  <c r="AF263" i="20" s="1"/>
  <c r="X263" i="20"/>
  <c r="AH263" i="20" s="1"/>
  <c r="T265" i="20"/>
  <c r="V265" i="20"/>
  <c r="AF265" i="20" s="1"/>
  <c r="X265" i="20"/>
  <c r="AH265" i="20" s="1"/>
  <c r="T267" i="20"/>
  <c r="V267" i="20"/>
  <c r="AF267" i="20" s="1"/>
  <c r="X267" i="20"/>
  <c r="AH267" i="20" s="1"/>
  <c r="T269" i="20"/>
  <c r="V269" i="20"/>
  <c r="AF269" i="20" s="1"/>
  <c r="X269" i="20"/>
  <c r="AH269" i="20" s="1"/>
  <c r="T271" i="20"/>
  <c r="V271" i="20"/>
  <c r="AF271" i="20" s="1"/>
  <c r="X271" i="20"/>
  <c r="AH271" i="20" s="1"/>
  <c r="T273" i="20"/>
  <c r="V273" i="20"/>
  <c r="AF273" i="20" s="1"/>
  <c r="X273" i="20"/>
  <c r="AH273" i="20" s="1"/>
  <c r="T275" i="20"/>
  <c r="V275" i="20"/>
  <c r="AF275" i="20" s="1"/>
  <c r="X275" i="20"/>
  <c r="AH275" i="20" s="1"/>
  <c r="T277" i="20"/>
  <c r="V277" i="20"/>
  <c r="AF277" i="20" s="1"/>
  <c r="X277" i="20"/>
  <c r="AH277" i="20" s="1"/>
  <c r="T279" i="20"/>
  <c r="V279" i="20"/>
  <c r="AF279" i="20" s="1"/>
  <c r="X279" i="20"/>
  <c r="AH279" i="20" s="1"/>
  <c r="T281" i="20"/>
  <c r="V281" i="20"/>
  <c r="AF281" i="20" s="1"/>
  <c r="X281" i="20"/>
  <c r="AH281" i="20" s="1"/>
  <c r="T283" i="20"/>
  <c r="V283" i="20"/>
  <c r="AF283" i="20" s="1"/>
  <c r="X283" i="20"/>
  <c r="AH283" i="20" s="1"/>
  <c r="T285" i="20"/>
  <c r="V285" i="20"/>
  <c r="AF285" i="20" s="1"/>
  <c r="X285" i="20"/>
  <c r="AH285" i="20" s="1"/>
  <c r="T287" i="20"/>
  <c r="V287" i="20"/>
  <c r="AF287" i="20" s="1"/>
  <c r="X287" i="20"/>
  <c r="AH287" i="20" s="1"/>
  <c r="T289" i="20"/>
  <c r="V289" i="20"/>
  <c r="AF289" i="20" s="1"/>
  <c r="X289" i="20"/>
  <c r="AH289" i="20" s="1"/>
  <c r="T291" i="20"/>
  <c r="V291" i="20"/>
  <c r="AF291" i="20" s="1"/>
  <c r="X291" i="20"/>
  <c r="AH291" i="20" s="1"/>
  <c r="T293" i="20"/>
  <c r="V293" i="20"/>
  <c r="AF293" i="20" s="1"/>
  <c r="X293" i="20"/>
  <c r="AH293" i="20" s="1"/>
  <c r="T295" i="20"/>
  <c r="V295" i="20"/>
  <c r="AF295" i="20" s="1"/>
  <c r="X295" i="20"/>
  <c r="AH295" i="20" s="1"/>
  <c r="T297" i="20"/>
  <c r="V297" i="20"/>
  <c r="AF297" i="20" s="1"/>
  <c r="X297" i="20"/>
  <c r="AH297" i="20" s="1"/>
  <c r="T299" i="20"/>
  <c r="V299" i="20"/>
  <c r="AF299" i="20" s="1"/>
  <c r="X299" i="20"/>
  <c r="AH299" i="20" s="1"/>
  <c r="T301" i="20"/>
  <c r="V301" i="20"/>
  <c r="AF301" i="20" s="1"/>
  <c r="X301" i="20"/>
  <c r="AH301" i="20" s="1"/>
  <c r="T303" i="20"/>
  <c r="V303" i="20"/>
  <c r="AF303" i="20" s="1"/>
  <c r="X303" i="20"/>
  <c r="AH303" i="20" s="1"/>
  <c r="T305" i="20"/>
  <c r="V305" i="20"/>
  <c r="AF305" i="20" s="1"/>
  <c r="X305" i="20"/>
  <c r="AH305" i="20" s="1"/>
  <c r="T307" i="20"/>
  <c r="V307" i="20"/>
  <c r="AF307" i="20" s="1"/>
  <c r="X307" i="20"/>
  <c r="AH307" i="20" s="1"/>
  <c r="T309" i="20"/>
  <c r="V309" i="20"/>
  <c r="AF309" i="20" s="1"/>
  <c r="X309" i="20"/>
  <c r="AH309" i="20" s="1"/>
  <c r="T311" i="20"/>
  <c r="V311" i="20"/>
  <c r="AF311" i="20" s="1"/>
  <c r="X311" i="20"/>
  <c r="AH311" i="20" s="1"/>
  <c r="T313" i="20"/>
  <c r="V313" i="20"/>
  <c r="AF313" i="20" s="1"/>
  <c r="X313" i="20"/>
  <c r="AH313" i="20" s="1"/>
  <c r="T315" i="20"/>
  <c r="V315" i="20"/>
  <c r="AF315" i="20" s="1"/>
  <c r="X315" i="20"/>
  <c r="AH315" i="20" s="1"/>
  <c r="T317" i="20"/>
  <c r="V317" i="20"/>
  <c r="AF317" i="20" s="1"/>
  <c r="X317" i="20"/>
  <c r="AH317" i="20" s="1"/>
  <c r="T319" i="20"/>
  <c r="V319" i="20"/>
  <c r="AF319" i="20" s="1"/>
  <c r="X319" i="20"/>
  <c r="AH319" i="20" s="1"/>
  <c r="T321" i="20"/>
  <c r="V321" i="20"/>
  <c r="AF321" i="20" s="1"/>
  <c r="X321" i="20"/>
  <c r="AH321" i="20" s="1"/>
  <c r="T323" i="20"/>
  <c r="V323" i="20"/>
  <c r="AF323" i="20" s="1"/>
  <c r="X323" i="20"/>
  <c r="AH323" i="20" s="1"/>
  <c r="T325" i="20"/>
  <c r="V325" i="20"/>
  <c r="AF325" i="20" s="1"/>
  <c r="X325" i="20"/>
  <c r="AH325" i="20" s="1"/>
  <c r="T327" i="20"/>
  <c r="V327" i="20"/>
  <c r="AF327" i="20" s="1"/>
  <c r="X327" i="20"/>
  <c r="AH327" i="20" s="1"/>
  <c r="T329" i="20"/>
  <c r="V329" i="20"/>
  <c r="AF329" i="20" s="1"/>
  <c r="X329" i="20"/>
  <c r="AH329" i="20" s="1"/>
  <c r="T331" i="20"/>
  <c r="V331" i="20"/>
  <c r="AF331" i="20" s="1"/>
  <c r="X331" i="20"/>
  <c r="AH331" i="20" s="1"/>
  <c r="T333" i="20"/>
  <c r="V333" i="20"/>
  <c r="AF333" i="20" s="1"/>
  <c r="X333" i="20"/>
  <c r="AH333" i="20" s="1"/>
  <c r="T335" i="20"/>
  <c r="V335" i="20"/>
  <c r="AF335" i="20" s="1"/>
  <c r="X335" i="20"/>
  <c r="AH335" i="20" s="1"/>
  <c r="T337" i="20"/>
  <c r="V337" i="20"/>
  <c r="AF337" i="20" s="1"/>
  <c r="X337" i="20"/>
  <c r="AH337" i="20" s="1"/>
  <c r="T339" i="20"/>
  <c r="V339" i="20"/>
  <c r="AF339" i="20" s="1"/>
  <c r="X339" i="20"/>
  <c r="AH339" i="20" s="1"/>
  <c r="T341" i="20"/>
  <c r="V341" i="20"/>
  <c r="AF341" i="20" s="1"/>
  <c r="X341" i="20"/>
  <c r="AH341" i="20" s="1"/>
  <c r="T343" i="20"/>
  <c r="V343" i="20"/>
  <c r="AF343" i="20" s="1"/>
  <c r="X343" i="20"/>
  <c r="AH343" i="20" s="1"/>
  <c r="T345" i="20"/>
  <c r="V345" i="20"/>
  <c r="AF345" i="20" s="1"/>
  <c r="X345" i="20"/>
  <c r="AH345" i="20" s="1"/>
  <c r="T347" i="20"/>
  <c r="V347" i="20"/>
  <c r="AF347" i="20" s="1"/>
  <c r="X347" i="20"/>
  <c r="AH347" i="20" s="1"/>
  <c r="T349" i="20"/>
  <c r="V349" i="20"/>
  <c r="AF349" i="20" s="1"/>
  <c r="X349" i="20"/>
  <c r="AH349" i="20" s="1"/>
  <c r="T351" i="20"/>
  <c r="V351" i="20"/>
  <c r="AF351" i="20" s="1"/>
  <c r="X351" i="20"/>
  <c r="AH351" i="20" s="1"/>
  <c r="T353" i="20"/>
  <c r="V353" i="20"/>
  <c r="AF353" i="20" s="1"/>
  <c r="X353" i="20"/>
  <c r="AH353" i="20" s="1"/>
  <c r="T355" i="20"/>
  <c r="V355" i="20"/>
  <c r="AF355" i="20" s="1"/>
  <c r="X355" i="20"/>
  <c r="AH355" i="20" s="1"/>
  <c r="T357" i="20"/>
  <c r="V357" i="20"/>
  <c r="AF357" i="20" s="1"/>
  <c r="X357" i="20"/>
  <c r="AH357" i="20" s="1"/>
  <c r="T359" i="20"/>
  <c r="V359" i="20"/>
  <c r="AF359" i="20" s="1"/>
  <c r="X359" i="20"/>
  <c r="AH359" i="20" s="1"/>
  <c r="T361" i="20"/>
  <c r="V361" i="20"/>
  <c r="AF361" i="20" s="1"/>
  <c r="X361" i="20"/>
  <c r="AH361" i="20" s="1"/>
  <c r="T363" i="20"/>
  <c r="V363" i="20"/>
  <c r="AF363" i="20" s="1"/>
  <c r="X363" i="20"/>
  <c r="AH363" i="20" s="1"/>
  <c r="T365" i="20"/>
  <c r="V365" i="20"/>
  <c r="AF365" i="20" s="1"/>
  <c r="X365" i="20"/>
  <c r="AH365" i="20" s="1"/>
  <c r="T367" i="20"/>
  <c r="V367" i="20"/>
  <c r="AF367" i="20" s="1"/>
  <c r="X367" i="20"/>
  <c r="AH367" i="20" s="1"/>
  <c r="T369" i="20"/>
  <c r="V369" i="20"/>
  <c r="AF369" i="20" s="1"/>
  <c r="X369" i="20"/>
  <c r="AH369" i="20" s="1"/>
  <c r="T371" i="20"/>
  <c r="V371" i="20"/>
  <c r="AF371" i="20" s="1"/>
  <c r="X371" i="20"/>
  <c r="AH371" i="20" s="1"/>
  <c r="T373" i="20"/>
  <c r="V373" i="20"/>
  <c r="AF373" i="20" s="1"/>
  <c r="X373" i="20"/>
  <c r="AH373" i="20" s="1"/>
  <c r="T375" i="20"/>
  <c r="V375" i="20"/>
  <c r="AF375" i="20" s="1"/>
  <c r="X375" i="20"/>
  <c r="AH375" i="20" s="1"/>
  <c r="T377" i="20"/>
  <c r="V377" i="20"/>
  <c r="AF377" i="20" s="1"/>
  <c r="X377" i="20"/>
  <c r="AH377" i="20" s="1"/>
  <c r="T379" i="20"/>
  <c r="V379" i="20"/>
  <c r="AF379" i="20" s="1"/>
  <c r="X379" i="20"/>
  <c r="AH379" i="20" s="1"/>
  <c r="T381" i="20"/>
  <c r="V381" i="20"/>
  <c r="AF381" i="20" s="1"/>
  <c r="X381" i="20"/>
  <c r="AH381" i="20" s="1"/>
  <c r="T383" i="20"/>
  <c r="V383" i="20"/>
  <c r="AF383" i="20" s="1"/>
  <c r="X383" i="20"/>
  <c r="AH383" i="20" s="1"/>
  <c r="T385" i="20"/>
  <c r="V385" i="20"/>
  <c r="AF385" i="20" s="1"/>
  <c r="X385" i="20"/>
  <c r="AH385" i="20" s="1"/>
  <c r="T387" i="20"/>
  <c r="V387" i="20"/>
  <c r="AF387" i="20" s="1"/>
  <c r="X387" i="20"/>
  <c r="AH387" i="20" s="1"/>
  <c r="T389" i="20"/>
  <c r="V389" i="20"/>
  <c r="AF389" i="20" s="1"/>
  <c r="X389" i="20"/>
  <c r="AH389" i="20" s="1"/>
  <c r="T391" i="20"/>
  <c r="V391" i="20"/>
  <c r="AF391" i="20" s="1"/>
  <c r="X391" i="20"/>
  <c r="AH391" i="20" s="1"/>
  <c r="T393" i="20"/>
  <c r="V393" i="20"/>
  <c r="AF393" i="20" s="1"/>
  <c r="X393" i="20"/>
  <c r="AH393" i="20" s="1"/>
  <c r="T395" i="20"/>
  <c r="V395" i="20"/>
  <c r="AF395" i="20" s="1"/>
  <c r="X395" i="20"/>
  <c r="AH395" i="20" s="1"/>
  <c r="T397" i="20"/>
  <c r="V397" i="20"/>
  <c r="AF397" i="20" s="1"/>
  <c r="X397" i="20"/>
  <c r="AH397" i="20" s="1"/>
  <c r="T399" i="20"/>
  <c r="V399" i="20"/>
  <c r="AF399" i="20" s="1"/>
  <c r="X399" i="20"/>
  <c r="AH399" i="20" s="1"/>
  <c r="T401" i="20"/>
  <c r="V401" i="20"/>
  <c r="AF401" i="20" s="1"/>
  <c r="X401" i="20"/>
  <c r="AH401" i="20" s="1"/>
  <c r="T403" i="20"/>
  <c r="V403" i="20"/>
  <c r="AF403" i="20" s="1"/>
  <c r="X403" i="20"/>
  <c r="AH403" i="20" s="1"/>
  <c r="T405" i="20"/>
  <c r="V405" i="20"/>
  <c r="AF405" i="20" s="1"/>
  <c r="X405" i="20"/>
  <c r="AH405" i="20" s="1"/>
  <c r="T407" i="20"/>
  <c r="V407" i="20"/>
  <c r="AF407" i="20" s="1"/>
  <c r="X407" i="20"/>
  <c r="AH407" i="20" s="1"/>
  <c r="T409" i="20"/>
  <c r="V409" i="20"/>
  <c r="AF409" i="20" s="1"/>
  <c r="X409" i="20"/>
  <c r="AH409" i="20" s="1"/>
  <c r="T411" i="20"/>
  <c r="V411" i="20"/>
  <c r="AF411" i="20" s="1"/>
  <c r="X411" i="20"/>
  <c r="AH411" i="20" s="1"/>
  <c r="T413" i="20"/>
  <c r="V413" i="20"/>
  <c r="AF413" i="20" s="1"/>
  <c r="X413" i="20"/>
  <c r="AH413" i="20" s="1"/>
  <c r="T415" i="20"/>
  <c r="V415" i="20"/>
  <c r="AF415" i="20" s="1"/>
  <c r="X415" i="20"/>
  <c r="AH415" i="20" s="1"/>
  <c r="T417" i="20"/>
  <c r="V417" i="20"/>
  <c r="AF417" i="20" s="1"/>
  <c r="X417" i="20"/>
  <c r="AH417" i="20" s="1"/>
  <c r="T419" i="20"/>
  <c r="V419" i="20"/>
  <c r="AF419" i="20" s="1"/>
  <c r="X419" i="20"/>
  <c r="AH419" i="20" s="1"/>
  <c r="T421" i="20"/>
  <c r="V421" i="20"/>
  <c r="AF421" i="20" s="1"/>
  <c r="X421" i="20"/>
  <c r="AH421" i="20" s="1"/>
  <c r="T423" i="20"/>
  <c r="V423" i="20"/>
  <c r="AF423" i="20" s="1"/>
  <c r="X423" i="20"/>
  <c r="AH423" i="20" s="1"/>
  <c r="T425" i="20"/>
  <c r="V425" i="20"/>
  <c r="AF425" i="20" s="1"/>
  <c r="X425" i="20"/>
  <c r="AH425" i="20" s="1"/>
  <c r="T427" i="20"/>
  <c r="V427" i="20"/>
  <c r="AF427" i="20" s="1"/>
  <c r="X427" i="20"/>
  <c r="AH427" i="20" s="1"/>
  <c r="T429" i="20"/>
  <c r="V429" i="20"/>
  <c r="AF429" i="20" s="1"/>
  <c r="X429" i="20"/>
  <c r="AH429" i="20" s="1"/>
  <c r="T431" i="20"/>
  <c r="V431" i="20"/>
  <c r="AF431" i="20" s="1"/>
  <c r="X431" i="20"/>
  <c r="AH431" i="20" s="1"/>
  <c r="T433" i="20"/>
  <c r="V433" i="20"/>
  <c r="AF433" i="20" s="1"/>
  <c r="X433" i="20"/>
  <c r="AH433" i="20" s="1"/>
  <c r="T435" i="20"/>
  <c r="V435" i="20"/>
  <c r="AF435" i="20" s="1"/>
  <c r="X435" i="20"/>
  <c r="AH435" i="20" s="1"/>
  <c r="T437" i="20"/>
  <c r="V437" i="20"/>
  <c r="AF437" i="20" s="1"/>
  <c r="X437" i="20"/>
  <c r="AH437" i="20" s="1"/>
  <c r="T439" i="20"/>
  <c r="V439" i="20"/>
  <c r="AF439" i="20" s="1"/>
  <c r="X439" i="20"/>
  <c r="AH439" i="20" s="1"/>
  <c r="T441" i="20"/>
  <c r="V441" i="20"/>
  <c r="AF441" i="20" s="1"/>
  <c r="X441" i="20"/>
  <c r="AH441" i="20" s="1"/>
  <c r="T443" i="20"/>
  <c r="V443" i="20"/>
  <c r="AF443" i="20" s="1"/>
  <c r="X443" i="20"/>
  <c r="AH443" i="20" s="1"/>
  <c r="T445" i="20"/>
  <c r="V445" i="20"/>
  <c r="AF445" i="20" s="1"/>
  <c r="X445" i="20"/>
  <c r="AH445" i="20" s="1"/>
  <c r="T447" i="20"/>
  <c r="V447" i="20"/>
  <c r="AF447" i="20" s="1"/>
  <c r="X447" i="20"/>
  <c r="AH447" i="20" s="1"/>
  <c r="T449" i="20"/>
  <c r="V449" i="20"/>
  <c r="AF449" i="20" s="1"/>
  <c r="X449" i="20"/>
  <c r="AH449" i="20" s="1"/>
  <c r="T451" i="20"/>
  <c r="V451" i="20"/>
  <c r="AF451" i="20" s="1"/>
  <c r="X451" i="20"/>
  <c r="AH451" i="20" s="1"/>
  <c r="T453" i="20"/>
  <c r="V453" i="20"/>
  <c r="AF453" i="20" s="1"/>
  <c r="X453" i="20"/>
  <c r="AH453" i="20" s="1"/>
  <c r="T455" i="20"/>
  <c r="V455" i="20"/>
  <c r="AF455" i="20" s="1"/>
  <c r="X455" i="20"/>
  <c r="AH455" i="20" s="1"/>
  <c r="T457" i="20"/>
  <c r="V457" i="20"/>
  <c r="AF457" i="20" s="1"/>
  <c r="X457" i="20"/>
  <c r="AH457" i="20" s="1"/>
  <c r="T459" i="20"/>
  <c r="V459" i="20"/>
  <c r="AF459" i="20" s="1"/>
  <c r="X459" i="20"/>
  <c r="AH459" i="20" s="1"/>
  <c r="T461" i="20"/>
  <c r="V461" i="20"/>
  <c r="AF461" i="20" s="1"/>
  <c r="X461" i="20"/>
  <c r="AH461" i="20" s="1"/>
  <c r="T463" i="20"/>
  <c r="V463" i="20"/>
  <c r="AF463" i="20" s="1"/>
  <c r="X463" i="20"/>
  <c r="AH463" i="20" s="1"/>
  <c r="T465" i="20"/>
  <c r="V465" i="20"/>
  <c r="AF465" i="20" s="1"/>
  <c r="X465" i="20"/>
  <c r="AH465" i="20" s="1"/>
  <c r="T467" i="20"/>
  <c r="V467" i="20"/>
  <c r="AF467" i="20" s="1"/>
  <c r="X467" i="20"/>
  <c r="AH467" i="20" s="1"/>
  <c r="T469" i="20"/>
  <c r="V469" i="20"/>
  <c r="AF469" i="20" s="1"/>
  <c r="X469" i="20"/>
  <c r="AH469" i="20" s="1"/>
  <c r="T471" i="20"/>
  <c r="V471" i="20"/>
  <c r="AF471" i="20" s="1"/>
  <c r="X471" i="20"/>
  <c r="AH471" i="20" s="1"/>
  <c r="T473" i="20"/>
  <c r="V473" i="20"/>
  <c r="AF473" i="20" s="1"/>
  <c r="X473" i="20"/>
  <c r="AH473" i="20" s="1"/>
  <c r="T475" i="20"/>
  <c r="V475" i="20"/>
  <c r="AF475" i="20" s="1"/>
  <c r="X475" i="20"/>
  <c r="AH475" i="20" s="1"/>
  <c r="T477" i="20"/>
  <c r="V477" i="20"/>
  <c r="AF477" i="20" s="1"/>
  <c r="X477" i="20"/>
  <c r="AH477" i="20" s="1"/>
  <c r="T479" i="20"/>
  <c r="V479" i="20"/>
  <c r="AF479" i="20" s="1"/>
  <c r="X479" i="20"/>
  <c r="AH479" i="20" s="1"/>
  <c r="T481" i="20"/>
  <c r="V481" i="20"/>
  <c r="AF481" i="20" s="1"/>
  <c r="X481" i="20"/>
  <c r="AH481" i="20" s="1"/>
  <c r="T483" i="20"/>
  <c r="V483" i="20"/>
  <c r="AF483" i="20" s="1"/>
  <c r="X483" i="20"/>
  <c r="AH483" i="20" s="1"/>
  <c r="T485" i="20"/>
  <c r="V485" i="20"/>
  <c r="AF485" i="20" s="1"/>
  <c r="X485" i="20"/>
  <c r="AH485" i="20" s="1"/>
  <c r="T487" i="20"/>
  <c r="V487" i="20"/>
  <c r="AF487" i="20" s="1"/>
  <c r="X487" i="20"/>
  <c r="AH487" i="20" s="1"/>
  <c r="T489" i="20"/>
  <c r="V489" i="20"/>
  <c r="AF489" i="20" s="1"/>
  <c r="X489" i="20"/>
  <c r="AH489" i="20" s="1"/>
  <c r="T491" i="20"/>
  <c r="V491" i="20"/>
  <c r="AF491" i="20" s="1"/>
  <c r="X491" i="20"/>
  <c r="AH491" i="20" s="1"/>
  <c r="T493" i="20"/>
  <c r="V493" i="20"/>
  <c r="AF493" i="20" s="1"/>
  <c r="X493" i="20"/>
  <c r="AH493" i="20" s="1"/>
  <c r="T495" i="20"/>
  <c r="V495" i="20"/>
  <c r="AF495" i="20" s="1"/>
  <c r="X495" i="20"/>
  <c r="AH495" i="20" s="1"/>
  <c r="T497" i="20"/>
  <c r="V497" i="20"/>
  <c r="AF497" i="20" s="1"/>
  <c r="X497" i="20"/>
  <c r="AH497" i="20" s="1"/>
  <c r="T499" i="20"/>
  <c r="V499" i="20"/>
  <c r="AF499" i="20" s="1"/>
  <c r="X499" i="20"/>
  <c r="AH499" i="20" s="1"/>
  <c r="T501" i="20"/>
  <c r="V501" i="20"/>
  <c r="AF501" i="20" s="1"/>
  <c r="X501" i="20"/>
  <c r="AH501" i="20" s="1"/>
  <c r="T503" i="20"/>
  <c r="V503" i="20"/>
  <c r="AF503" i="20" s="1"/>
  <c r="X503" i="20"/>
  <c r="AH503" i="20" s="1"/>
  <c r="T505" i="20"/>
  <c r="V505" i="20"/>
  <c r="AF505" i="20" s="1"/>
  <c r="X505" i="20"/>
  <c r="AH505" i="20" s="1"/>
  <c r="T507" i="20"/>
  <c r="V507" i="20"/>
  <c r="AF507" i="20" s="1"/>
  <c r="X507" i="20"/>
  <c r="AH507" i="20" s="1"/>
  <c r="T509" i="20"/>
  <c r="V509" i="20"/>
  <c r="AF509" i="20" s="1"/>
  <c r="X509" i="20"/>
  <c r="AH509" i="20" s="1"/>
  <c r="T511" i="20"/>
  <c r="V511" i="20"/>
  <c r="AF511" i="20" s="1"/>
  <c r="X511" i="20"/>
  <c r="AH511" i="20" s="1"/>
  <c r="T513" i="20"/>
  <c r="V513" i="20"/>
  <c r="AF513" i="20" s="1"/>
  <c r="X513" i="20"/>
  <c r="AH513" i="20" s="1"/>
  <c r="T515" i="20"/>
  <c r="V515" i="20"/>
  <c r="AF515" i="20" s="1"/>
  <c r="X515" i="20"/>
  <c r="AH515" i="20" s="1"/>
  <c r="T517" i="20"/>
  <c r="V517" i="20"/>
  <c r="AF517" i="20" s="1"/>
  <c r="X517" i="20"/>
  <c r="AH517" i="20" s="1"/>
  <c r="T519" i="20"/>
  <c r="V519" i="20"/>
  <c r="AF519" i="20" s="1"/>
  <c r="X519" i="20"/>
  <c r="AH519" i="20" s="1"/>
  <c r="T521" i="20"/>
  <c r="V521" i="20"/>
  <c r="AF521" i="20" s="1"/>
  <c r="X521" i="20"/>
  <c r="AH521" i="20" s="1"/>
  <c r="T523" i="20"/>
  <c r="V523" i="20"/>
  <c r="AF523" i="20" s="1"/>
  <c r="X523" i="20"/>
  <c r="AH523" i="20" s="1"/>
  <c r="T525" i="20"/>
  <c r="V525" i="20"/>
  <c r="AF525" i="20" s="1"/>
  <c r="X525" i="20"/>
  <c r="AH525" i="20" s="1"/>
  <c r="T527" i="20"/>
  <c r="V527" i="20"/>
  <c r="AF527" i="20" s="1"/>
  <c r="X527" i="20"/>
  <c r="AH527" i="20" s="1"/>
  <c r="T529" i="20"/>
  <c r="V529" i="20"/>
  <c r="AF529" i="20" s="1"/>
  <c r="X529" i="20"/>
  <c r="AH529" i="20" s="1"/>
  <c r="T531" i="20"/>
  <c r="V531" i="20"/>
  <c r="AF531" i="20" s="1"/>
  <c r="X531" i="20"/>
  <c r="AH531" i="20" s="1"/>
  <c r="T533" i="20"/>
  <c r="V533" i="20"/>
  <c r="AF533" i="20" s="1"/>
  <c r="X533" i="20"/>
  <c r="AH533" i="20" s="1"/>
  <c r="T535" i="20"/>
  <c r="V535" i="20"/>
  <c r="AF535" i="20" s="1"/>
  <c r="X535" i="20"/>
  <c r="AH535" i="20" s="1"/>
  <c r="T537" i="20"/>
  <c r="V537" i="20"/>
  <c r="AF537" i="20" s="1"/>
  <c r="X537" i="20"/>
  <c r="AH537" i="20" s="1"/>
  <c r="T539" i="20"/>
  <c r="V539" i="20"/>
  <c r="AF539" i="20" s="1"/>
  <c r="X539" i="20"/>
  <c r="AH539" i="20" s="1"/>
  <c r="T541" i="20"/>
  <c r="V541" i="20"/>
  <c r="AF541" i="20" s="1"/>
  <c r="X541" i="20"/>
  <c r="AH541" i="20" s="1"/>
  <c r="T543" i="20"/>
  <c r="V543" i="20"/>
  <c r="AF543" i="20" s="1"/>
  <c r="X543" i="20"/>
  <c r="AH543" i="20" s="1"/>
  <c r="Z545" i="20"/>
  <c r="AJ545" i="20" s="1"/>
  <c r="X545" i="20"/>
  <c r="AH545" i="20" s="1"/>
  <c r="V545" i="20"/>
  <c r="AF545" i="20" s="1"/>
  <c r="T545" i="20"/>
  <c r="W545" i="20"/>
  <c r="AG545" i="20" s="1"/>
  <c r="Y546" i="20"/>
  <c r="AI546" i="20" s="1"/>
  <c r="W546" i="20"/>
  <c r="AG546" i="20" s="1"/>
  <c r="U546" i="20"/>
  <c r="AE546" i="20" s="1"/>
  <c r="T546" i="20"/>
  <c r="X546" i="20"/>
  <c r="AH546" i="20" s="1"/>
  <c r="Y550" i="20"/>
  <c r="AI550" i="20" s="1"/>
  <c r="AC550" i="20" s="1"/>
  <c r="W550" i="20"/>
  <c r="AG550" i="20" s="1"/>
  <c r="U550" i="20"/>
  <c r="AE550" i="20" s="1"/>
  <c r="T550" i="20"/>
  <c r="X550" i="20"/>
  <c r="AH550" i="20" s="1"/>
  <c r="Y554" i="20"/>
  <c r="AI554" i="20" s="1"/>
  <c r="W554" i="20"/>
  <c r="AG554" i="20" s="1"/>
  <c r="U554" i="20"/>
  <c r="AE554" i="20" s="1"/>
  <c r="T554" i="20"/>
  <c r="X554" i="20"/>
  <c r="AH554" i="20" s="1"/>
  <c r="Y558" i="20"/>
  <c r="AI558" i="20" s="1"/>
  <c r="AC558" i="20" s="1"/>
  <c r="W558" i="20"/>
  <c r="AG558" i="20" s="1"/>
  <c r="U558" i="20"/>
  <c r="AE558" i="20" s="1"/>
  <c r="T558" i="20"/>
  <c r="X558" i="20"/>
  <c r="AH558" i="20" s="1"/>
  <c r="Y562" i="20"/>
  <c r="AI562" i="20" s="1"/>
  <c r="W562" i="20"/>
  <c r="AG562" i="20" s="1"/>
  <c r="U562" i="20"/>
  <c r="AE562" i="20" s="1"/>
  <c r="T562" i="20"/>
  <c r="X562" i="20"/>
  <c r="AH562" i="20" s="1"/>
  <c r="Y566" i="20"/>
  <c r="AI566" i="20" s="1"/>
  <c r="AC566" i="20" s="1"/>
  <c r="W566" i="20"/>
  <c r="AG566" i="20" s="1"/>
  <c r="U566" i="20"/>
  <c r="AE566" i="20" s="1"/>
  <c r="T566" i="20"/>
  <c r="X566" i="20"/>
  <c r="AH566" i="20" s="1"/>
  <c r="Y570" i="20"/>
  <c r="AI570" i="20" s="1"/>
  <c r="W570" i="20"/>
  <c r="AG570" i="20" s="1"/>
  <c r="U570" i="20"/>
  <c r="AE570" i="20" s="1"/>
  <c r="T570" i="20"/>
  <c r="X570" i="20"/>
  <c r="AH570" i="20" s="1"/>
  <c r="Y574" i="20"/>
  <c r="AI574" i="20" s="1"/>
  <c r="AC574" i="20" s="1"/>
  <c r="W574" i="20"/>
  <c r="AG574" i="20" s="1"/>
  <c r="U574" i="20"/>
  <c r="AE574" i="20" s="1"/>
  <c r="T574" i="20"/>
  <c r="X574" i="20"/>
  <c r="AH574" i="20" s="1"/>
  <c r="V576" i="20"/>
  <c r="AF576" i="20" s="1"/>
  <c r="Z576" i="20"/>
  <c r="AJ576" i="20" s="1"/>
  <c r="Y578" i="20"/>
  <c r="AI578" i="20" s="1"/>
  <c r="W578" i="20"/>
  <c r="AG578" i="20" s="1"/>
  <c r="U578" i="20"/>
  <c r="AE578" i="20" s="1"/>
  <c r="T578" i="20"/>
  <c r="X578" i="20"/>
  <c r="AH578" i="20" s="1"/>
  <c r="V580" i="20"/>
  <c r="AF580" i="20" s="1"/>
  <c r="Z580" i="20"/>
  <c r="AJ580" i="20" s="1"/>
  <c r="Y582" i="20"/>
  <c r="AI582" i="20" s="1"/>
  <c r="AC582" i="20" s="1"/>
  <c r="W582" i="20"/>
  <c r="AG582" i="20" s="1"/>
  <c r="U582" i="20"/>
  <c r="AE582" i="20" s="1"/>
  <c r="T582" i="20"/>
  <c r="X582" i="20"/>
  <c r="AH582" i="20" s="1"/>
  <c r="V584" i="20"/>
  <c r="AF584" i="20" s="1"/>
  <c r="Z584" i="20"/>
  <c r="AJ584" i="20" s="1"/>
  <c r="Y586" i="20"/>
  <c r="AI586" i="20" s="1"/>
  <c r="W586" i="20"/>
  <c r="AG586" i="20" s="1"/>
  <c r="U586" i="20"/>
  <c r="AE586" i="20" s="1"/>
  <c r="T586" i="20"/>
  <c r="X586" i="20"/>
  <c r="AH586" i="20" s="1"/>
  <c r="V588" i="20"/>
  <c r="AF588" i="20" s="1"/>
  <c r="Z588" i="20"/>
  <c r="AJ588" i="20" s="1"/>
  <c r="Y590" i="20"/>
  <c r="AI590" i="20" s="1"/>
  <c r="AC590" i="20" s="1"/>
  <c r="W590" i="20"/>
  <c r="AG590" i="20" s="1"/>
  <c r="U590" i="20"/>
  <c r="AE590" i="20" s="1"/>
  <c r="T590" i="20"/>
  <c r="X590" i="20"/>
  <c r="AH590" i="20" s="1"/>
  <c r="V592" i="20"/>
  <c r="AF592" i="20" s="1"/>
  <c r="Z592" i="20"/>
  <c r="AJ592" i="20" s="1"/>
  <c r="Y594" i="20"/>
  <c r="AI594" i="20" s="1"/>
  <c r="W594" i="20"/>
  <c r="AG594" i="20" s="1"/>
  <c r="U594" i="20"/>
  <c r="AE594" i="20" s="1"/>
  <c r="T594" i="20"/>
  <c r="X594" i="20"/>
  <c r="AH594" i="20" s="1"/>
  <c r="V596" i="20"/>
  <c r="AF596" i="20" s="1"/>
  <c r="Z596" i="20"/>
  <c r="AJ596" i="20" s="1"/>
  <c r="Y598" i="20"/>
  <c r="AI598" i="20" s="1"/>
  <c r="AC598" i="20" s="1"/>
  <c r="W598" i="20"/>
  <c r="AG598" i="20" s="1"/>
  <c r="U598" i="20"/>
  <c r="AE598" i="20" s="1"/>
  <c r="T598" i="20"/>
  <c r="X598" i="20"/>
  <c r="AH598" i="20" s="1"/>
  <c r="V600" i="20"/>
  <c r="AF600" i="20" s="1"/>
  <c r="Z600" i="20"/>
  <c r="AJ600" i="20" s="1"/>
  <c r="Y602" i="20"/>
  <c r="AI602" i="20" s="1"/>
  <c r="W602" i="20"/>
  <c r="AG602" i="20" s="1"/>
  <c r="U602" i="20"/>
  <c r="AE602" i="20" s="1"/>
  <c r="T602" i="20"/>
  <c r="X602" i="20"/>
  <c r="AH602" i="20" s="1"/>
  <c r="V604" i="20"/>
  <c r="AF604" i="20" s="1"/>
  <c r="Z604" i="20"/>
  <c r="AJ604" i="20" s="1"/>
  <c r="Y606" i="20"/>
  <c r="AI606" i="20" s="1"/>
  <c r="AC606" i="20" s="1"/>
  <c r="W606" i="20"/>
  <c r="AG606" i="20" s="1"/>
  <c r="U606" i="20"/>
  <c r="AE606" i="20" s="1"/>
  <c r="T606" i="20"/>
  <c r="X606" i="20"/>
  <c r="AH606" i="20" s="1"/>
  <c r="V608" i="20"/>
  <c r="AF608" i="20" s="1"/>
  <c r="Z608" i="20"/>
  <c r="AJ608" i="20" s="1"/>
  <c r="Y610" i="20"/>
  <c r="AI610" i="20" s="1"/>
  <c r="W610" i="20"/>
  <c r="AG610" i="20" s="1"/>
  <c r="U610" i="20"/>
  <c r="AE610" i="20" s="1"/>
  <c r="T610" i="20"/>
  <c r="X610" i="20"/>
  <c r="AH610" i="20" s="1"/>
  <c r="V612" i="20"/>
  <c r="AF612" i="20" s="1"/>
  <c r="Z612" i="20"/>
  <c r="AJ612" i="20" s="1"/>
  <c r="Y614" i="20"/>
  <c r="AI614" i="20" s="1"/>
  <c r="AC614" i="20" s="1"/>
  <c r="W614" i="20"/>
  <c r="AG614" i="20" s="1"/>
  <c r="U614" i="20"/>
  <c r="AE614" i="20" s="1"/>
  <c r="T614" i="20"/>
  <c r="X614" i="20"/>
  <c r="AH614" i="20" s="1"/>
  <c r="V616" i="20"/>
  <c r="AF616" i="20" s="1"/>
  <c r="Z616" i="20"/>
  <c r="AJ616" i="20" s="1"/>
  <c r="Y618" i="20"/>
  <c r="AI618" i="20" s="1"/>
  <c r="W618" i="20"/>
  <c r="AG618" i="20" s="1"/>
  <c r="U618" i="20"/>
  <c r="AE618" i="20" s="1"/>
  <c r="T618" i="20"/>
  <c r="X618" i="20"/>
  <c r="AH618" i="20" s="1"/>
  <c r="V620" i="20"/>
  <c r="AF620" i="20" s="1"/>
  <c r="Z620" i="20"/>
  <c r="AJ620" i="20" s="1"/>
  <c r="Y622" i="20"/>
  <c r="AI622" i="20" s="1"/>
  <c r="AC622" i="20" s="1"/>
  <c r="W622" i="20"/>
  <c r="AG622" i="20" s="1"/>
  <c r="U622" i="20"/>
  <c r="AE622" i="20" s="1"/>
  <c r="T622" i="20"/>
  <c r="X622" i="20"/>
  <c r="AH622" i="20" s="1"/>
  <c r="V624" i="20"/>
  <c r="AF624" i="20" s="1"/>
  <c r="Z624" i="20"/>
  <c r="AJ624" i="20" s="1"/>
  <c r="Y626" i="20"/>
  <c r="AI626" i="20" s="1"/>
  <c r="W626" i="20"/>
  <c r="AG626" i="20" s="1"/>
  <c r="U626" i="20"/>
  <c r="AE626" i="20" s="1"/>
  <c r="T626" i="20"/>
  <c r="X626" i="20"/>
  <c r="AH626" i="20" s="1"/>
  <c r="V628" i="20"/>
  <c r="AF628" i="20" s="1"/>
  <c r="Z628" i="20"/>
  <c r="AJ628" i="20" s="1"/>
  <c r="Y630" i="20"/>
  <c r="AI630" i="20" s="1"/>
  <c r="AC630" i="20" s="1"/>
  <c r="W630" i="20"/>
  <c r="AG630" i="20" s="1"/>
  <c r="U630" i="20"/>
  <c r="AE630" i="20" s="1"/>
  <c r="T630" i="20"/>
  <c r="X630" i="20"/>
  <c r="AH630" i="20" s="1"/>
  <c r="V632" i="20"/>
  <c r="AF632" i="20" s="1"/>
  <c r="Z632" i="20"/>
  <c r="AJ632" i="20" s="1"/>
  <c r="Y634" i="20"/>
  <c r="AI634" i="20" s="1"/>
  <c r="W634" i="20"/>
  <c r="AG634" i="20" s="1"/>
  <c r="U634" i="20"/>
  <c r="AE634" i="20" s="1"/>
  <c r="T634" i="20"/>
  <c r="X634" i="20"/>
  <c r="AH634" i="20" s="1"/>
  <c r="V636" i="20"/>
  <c r="AF636" i="20" s="1"/>
  <c r="Z636" i="20"/>
  <c r="AJ636" i="20" s="1"/>
  <c r="Y638" i="20"/>
  <c r="AI638" i="20" s="1"/>
  <c r="AC638" i="20" s="1"/>
  <c r="W638" i="20"/>
  <c r="AG638" i="20" s="1"/>
  <c r="U638" i="20"/>
  <c r="AE638" i="20" s="1"/>
  <c r="T638" i="20"/>
  <c r="X638" i="20"/>
  <c r="AH638" i="20" s="1"/>
  <c r="V640" i="20"/>
  <c r="AF640" i="20" s="1"/>
  <c r="Z640" i="20"/>
  <c r="AJ640" i="20" s="1"/>
  <c r="Y642" i="20"/>
  <c r="AI642" i="20" s="1"/>
  <c r="W642" i="20"/>
  <c r="AG642" i="20" s="1"/>
  <c r="U642" i="20"/>
  <c r="AE642" i="20" s="1"/>
  <c r="T642" i="20"/>
  <c r="X642" i="20"/>
  <c r="AH642" i="20" s="1"/>
  <c r="V644" i="20"/>
  <c r="AF644" i="20" s="1"/>
  <c r="Z644" i="20"/>
  <c r="AJ644" i="20" s="1"/>
  <c r="Y646" i="20"/>
  <c r="AI646" i="20" s="1"/>
  <c r="AC646" i="20" s="1"/>
  <c r="W646" i="20"/>
  <c r="AG646" i="20" s="1"/>
  <c r="U646" i="20"/>
  <c r="AE646" i="20" s="1"/>
  <c r="T646" i="20"/>
  <c r="X646" i="20"/>
  <c r="AH646" i="20" s="1"/>
  <c r="V648" i="20"/>
  <c r="AF648" i="20" s="1"/>
  <c r="Z648" i="20"/>
  <c r="AJ648" i="20" s="1"/>
  <c r="Y650" i="20"/>
  <c r="AI650" i="20" s="1"/>
  <c r="W650" i="20"/>
  <c r="AG650" i="20" s="1"/>
  <c r="U650" i="20"/>
  <c r="AE650" i="20" s="1"/>
  <c r="T650" i="20"/>
  <c r="X650" i="20"/>
  <c r="AH650" i="20" s="1"/>
  <c r="V652" i="20"/>
  <c r="AF652" i="20" s="1"/>
  <c r="Z652" i="20"/>
  <c r="AJ652" i="20" s="1"/>
  <c r="Y654" i="20"/>
  <c r="AI654" i="20" s="1"/>
  <c r="AC654" i="20" s="1"/>
  <c r="W654" i="20"/>
  <c r="AG654" i="20" s="1"/>
  <c r="U654" i="20"/>
  <c r="AE654" i="20" s="1"/>
  <c r="T654" i="20"/>
  <c r="X654" i="20"/>
  <c r="AH654" i="20" s="1"/>
  <c r="V656" i="20"/>
  <c r="AF656" i="20" s="1"/>
  <c r="Z656" i="20"/>
  <c r="AJ656" i="20" s="1"/>
  <c r="Y658" i="20"/>
  <c r="AI658" i="20" s="1"/>
  <c r="W658" i="20"/>
  <c r="AG658" i="20" s="1"/>
  <c r="U658" i="20"/>
  <c r="AE658" i="20" s="1"/>
  <c r="T658" i="20"/>
  <c r="X658" i="20"/>
  <c r="AH658" i="20" s="1"/>
  <c r="V660" i="20"/>
  <c r="AF660" i="20" s="1"/>
  <c r="Z660" i="20"/>
  <c r="AJ660" i="20" s="1"/>
  <c r="Y662" i="20"/>
  <c r="AI662" i="20" s="1"/>
  <c r="AC662" i="20" s="1"/>
  <c r="W662" i="20"/>
  <c r="AG662" i="20" s="1"/>
  <c r="U662" i="20"/>
  <c r="AE662" i="20" s="1"/>
  <c r="T662" i="20"/>
  <c r="X662" i="20"/>
  <c r="AH662" i="20" s="1"/>
  <c r="Y666" i="20"/>
  <c r="AI666" i="20" s="1"/>
  <c r="W666" i="20"/>
  <c r="AG666" i="20" s="1"/>
  <c r="U666" i="20"/>
  <c r="AE666" i="20" s="1"/>
  <c r="T666" i="20"/>
  <c r="X666" i="20"/>
  <c r="AH666" i="20" s="1"/>
  <c r="V668" i="20"/>
  <c r="AF668" i="20" s="1"/>
  <c r="Z668" i="20"/>
  <c r="AJ668" i="20" s="1"/>
  <c r="Y670" i="20"/>
  <c r="AI670" i="20" s="1"/>
  <c r="AC670" i="20" s="1"/>
  <c r="W670" i="20"/>
  <c r="AG670" i="20" s="1"/>
  <c r="U670" i="20"/>
  <c r="AE670" i="20" s="1"/>
  <c r="T670" i="20"/>
  <c r="X670" i="20"/>
  <c r="AH670" i="20" s="1"/>
  <c r="V672" i="20"/>
  <c r="AF672" i="20" s="1"/>
  <c r="Z672" i="20"/>
  <c r="AJ672" i="20" s="1"/>
  <c r="Y674" i="20"/>
  <c r="AI674" i="20" s="1"/>
  <c r="W674" i="20"/>
  <c r="AG674" i="20" s="1"/>
  <c r="U674" i="20"/>
  <c r="AE674" i="20" s="1"/>
  <c r="T674" i="20"/>
  <c r="X674" i="20"/>
  <c r="AH674" i="20" s="1"/>
  <c r="V676" i="20"/>
  <c r="AF676" i="20" s="1"/>
  <c r="Z676" i="20"/>
  <c r="AJ676" i="20" s="1"/>
  <c r="Y678" i="20"/>
  <c r="AI678" i="20" s="1"/>
  <c r="AC678" i="20" s="1"/>
  <c r="W678" i="20"/>
  <c r="AG678" i="20" s="1"/>
  <c r="U678" i="20"/>
  <c r="AE678" i="20" s="1"/>
  <c r="T678" i="20"/>
  <c r="X678" i="20"/>
  <c r="AH678" i="20" s="1"/>
  <c r="V680" i="20"/>
  <c r="AF680" i="20" s="1"/>
  <c r="Z680" i="20"/>
  <c r="AJ680" i="20" s="1"/>
  <c r="Y682" i="20"/>
  <c r="AI682" i="20" s="1"/>
  <c r="W682" i="20"/>
  <c r="AG682" i="20" s="1"/>
  <c r="U682" i="20"/>
  <c r="AE682" i="20" s="1"/>
  <c r="T682" i="20"/>
  <c r="X682" i="20"/>
  <c r="AH682" i="20" s="1"/>
  <c r="V684" i="20"/>
  <c r="AF684" i="20" s="1"/>
  <c r="Z684" i="20"/>
  <c r="AJ684" i="20" s="1"/>
  <c r="Y686" i="20"/>
  <c r="AI686" i="20" s="1"/>
  <c r="AC686" i="20" s="1"/>
  <c r="W686" i="20"/>
  <c r="AG686" i="20" s="1"/>
  <c r="U686" i="20"/>
  <c r="AE686" i="20" s="1"/>
  <c r="T686" i="20"/>
  <c r="X686" i="20"/>
  <c r="AH686" i="20" s="1"/>
  <c r="V688" i="20"/>
  <c r="AF688" i="20" s="1"/>
  <c r="Z688" i="20"/>
  <c r="AJ688" i="20" s="1"/>
  <c r="Y690" i="20"/>
  <c r="AI690" i="20" s="1"/>
  <c r="W690" i="20"/>
  <c r="AG690" i="20" s="1"/>
  <c r="U690" i="20"/>
  <c r="AE690" i="20" s="1"/>
  <c r="T690" i="20"/>
  <c r="X690" i="20"/>
  <c r="AH690" i="20" s="1"/>
  <c r="V692" i="20"/>
  <c r="AF692" i="20" s="1"/>
  <c r="Z692" i="20"/>
  <c r="AJ692" i="20" s="1"/>
  <c r="Y694" i="20"/>
  <c r="AI694" i="20" s="1"/>
  <c r="AC694" i="20" s="1"/>
  <c r="W694" i="20"/>
  <c r="AG694" i="20" s="1"/>
  <c r="U694" i="20"/>
  <c r="AE694" i="20" s="1"/>
  <c r="T694" i="20"/>
  <c r="X694" i="20"/>
  <c r="AH694" i="20" s="1"/>
  <c r="V696" i="20"/>
  <c r="AF696" i="20" s="1"/>
  <c r="Z696" i="20"/>
  <c r="AJ696" i="20" s="1"/>
  <c r="Y698" i="20"/>
  <c r="AI698" i="20" s="1"/>
  <c r="W698" i="20"/>
  <c r="AG698" i="20" s="1"/>
  <c r="U698" i="20"/>
  <c r="AE698" i="20" s="1"/>
  <c r="T698" i="20"/>
  <c r="X698" i="20"/>
  <c r="AH698" i="20" s="1"/>
  <c r="V700" i="20"/>
  <c r="AF700" i="20" s="1"/>
  <c r="Z700" i="20"/>
  <c r="AJ700" i="20" s="1"/>
  <c r="Y702" i="20"/>
  <c r="AI702" i="20" s="1"/>
  <c r="AC702" i="20" s="1"/>
  <c r="W702" i="20"/>
  <c r="AG702" i="20" s="1"/>
  <c r="U702" i="20"/>
  <c r="AE702" i="20" s="1"/>
  <c r="T702" i="20"/>
  <c r="X702" i="20"/>
  <c r="AH702" i="20" s="1"/>
  <c r="V704" i="20"/>
  <c r="AF704" i="20" s="1"/>
  <c r="Z704" i="20"/>
  <c r="AJ704" i="20" s="1"/>
  <c r="Y706" i="20"/>
  <c r="AI706" i="20" s="1"/>
  <c r="W706" i="20"/>
  <c r="AG706" i="20" s="1"/>
  <c r="U706" i="20"/>
  <c r="AE706" i="20" s="1"/>
  <c r="T706" i="20"/>
  <c r="X706" i="20"/>
  <c r="AH706" i="20" s="1"/>
  <c r="V708" i="20"/>
  <c r="AF708" i="20" s="1"/>
  <c r="Z708" i="20"/>
  <c r="AJ708" i="20" s="1"/>
  <c r="Y710" i="20"/>
  <c r="AI710" i="20" s="1"/>
  <c r="AC710" i="20" s="1"/>
  <c r="W710" i="20"/>
  <c r="AG710" i="20" s="1"/>
  <c r="U710" i="20"/>
  <c r="AE710" i="20" s="1"/>
  <c r="T710" i="20"/>
  <c r="X710" i="20"/>
  <c r="AH710" i="20" s="1"/>
  <c r="V712" i="20"/>
  <c r="AF712" i="20" s="1"/>
  <c r="Z712" i="20"/>
  <c r="AJ712" i="20" s="1"/>
  <c r="Y714" i="20"/>
  <c r="AI714" i="20" s="1"/>
  <c r="W714" i="20"/>
  <c r="AG714" i="20" s="1"/>
  <c r="U714" i="20"/>
  <c r="AE714" i="20" s="1"/>
  <c r="T714" i="20"/>
  <c r="X714" i="20"/>
  <c r="AH714" i="20" s="1"/>
  <c r="V716" i="20"/>
  <c r="AF716" i="20" s="1"/>
  <c r="Z716" i="20"/>
  <c r="AJ716" i="20" s="1"/>
  <c r="Y718" i="20"/>
  <c r="AI718" i="20" s="1"/>
  <c r="AC718" i="20" s="1"/>
  <c r="W718" i="20"/>
  <c r="AG718" i="20" s="1"/>
  <c r="U718" i="20"/>
  <c r="AE718" i="20" s="1"/>
  <c r="T718" i="20"/>
  <c r="X718" i="20"/>
  <c r="AH718" i="20" s="1"/>
  <c r="V720" i="20"/>
  <c r="AF720" i="20" s="1"/>
  <c r="Z720" i="20"/>
  <c r="AJ720" i="20" s="1"/>
  <c r="Y722" i="20"/>
  <c r="AI722" i="20" s="1"/>
  <c r="W722" i="20"/>
  <c r="AG722" i="20" s="1"/>
  <c r="U722" i="20"/>
  <c r="AE722" i="20" s="1"/>
  <c r="T722" i="20"/>
  <c r="X722" i="20"/>
  <c r="AH722" i="20" s="1"/>
  <c r="V724" i="20"/>
  <c r="AF724" i="20" s="1"/>
  <c r="Z724" i="20"/>
  <c r="AJ724" i="20" s="1"/>
  <c r="Y726" i="20"/>
  <c r="AI726" i="20" s="1"/>
  <c r="AC726" i="20" s="1"/>
  <c r="W726" i="20"/>
  <c r="AG726" i="20" s="1"/>
  <c r="U726" i="20"/>
  <c r="AE726" i="20" s="1"/>
  <c r="T726" i="20"/>
  <c r="X726" i="20"/>
  <c r="AH726" i="20" s="1"/>
  <c r="Z728" i="20"/>
  <c r="AJ728" i="20" s="1"/>
  <c r="Y730" i="20"/>
  <c r="AI730" i="20" s="1"/>
  <c r="AC730" i="20" s="1"/>
  <c r="W730" i="20"/>
  <c r="AG730" i="20" s="1"/>
  <c r="U730" i="20"/>
  <c r="AE730" i="20" s="1"/>
  <c r="T730" i="20"/>
  <c r="X730" i="20"/>
  <c r="AH730" i="20" s="1"/>
  <c r="V732" i="20"/>
  <c r="AF732" i="20" s="1"/>
  <c r="Z732" i="20"/>
  <c r="AJ732" i="20" s="1"/>
  <c r="Y734" i="20"/>
  <c r="AI734" i="20" s="1"/>
  <c r="W734" i="20"/>
  <c r="AG734" i="20" s="1"/>
  <c r="U734" i="20"/>
  <c r="AE734" i="20" s="1"/>
  <c r="T734" i="20"/>
  <c r="X734" i="20"/>
  <c r="AH734" i="20" s="1"/>
  <c r="V736" i="20"/>
  <c r="AF736" i="20" s="1"/>
  <c r="Z736" i="20"/>
  <c r="AJ736" i="20" s="1"/>
  <c r="Y738" i="20"/>
  <c r="AI738" i="20" s="1"/>
  <c r="AC738" i="20" s="1"/>
  <c r="W738" i="20"/>
  <c r="AG738" i="20" s="1"/>
  <c r="U738" i="20"/>
  <c r="AE738" i="20" s="1"/>
  <c r="T738" i="20"/>
  <c r="X738" i="20"/>
  <c r="AH738" i="20" s="1"/>
  <c r="V740" i="20"/>
  <c r="AF740" i="20" s="1"/>
  <c r="Z740" i="20"/>
  <c r="AJ740" i="20" s="1"/>
  <c r="Y742" i="20"/>
  <c r="AI742" i="20" s="1"/>
  <c r="W742" i="20"/>
  <c r="AG742" i="20" s="1"/>
  <c r="U742" i="20"/>
  <c r="AE742" i="20" s="1"/>
  <c r="T742" i="20"/>
  <c r="X742" i="20"/>
  <c r="AH742" i="20" s="1"/>
  <c r="V744" i="20"/>
  <c r="AF744" i="20" s="1"/>
  <c r="Z744" i="20"/>
  <c r="AJ744" i="20" s="1"/>
  <c r="Y746" i="20"/>
  <c r="AI746" i="20" s="1"/>
  <c r="AC746" i="20" s="1"/>
  <c r="W746" i="20"/>
  <c r="AG746" i="20" s="1"/>
  <c r="U746" i="20"/>
  <c r="AE746" i="20" s="1"/>
  <c r="T746" i="20"/>
  <c r="X746" i="20"/>
  <c r="AH746" i="20" s="1"/>
  <c r="V748" i="20"/>
  <c r="AF748" i="20" s="1"/>
  <c r="Z748" i="20"/>
  <c r="AJ748" i="20" s="1"/>
  <c r="Y750" i="20"/>
  <c r="AI750" i="20" s="1"/>
  <c r="W750" i="20"/>
  <c r="AG750" i="20" s="1"/>
  <c r="U750" i="20"/>
  <c r="AE750" i="20" s="1"/>
  <c r="T750" i="20"/>
  <c r="X750" i="20"/>
  <c r="AH750" i="20" s="1"/>
  <c r="V752" i="20"/>
  <c r="AF752" i="20" s="1"/>
  <c r="Z752" i="20"/>
  <c r="AJ752" i="20" s="1"/>
  <c r="Y754" i="20"/>
  <c r="AI754" i="20" s="1"/>
  <c r="AC754" i="20" s="1"/>
  <c r="W754" i="20"/>
  <c r="AG754" i="20" s="1"/>
  <c r="U754" i="20"/>
  <c r="AE754" i="20" s="1"/>
  <c r="T754" i="20"/>
  <c r="X754" i="20"/>
  <c r="AH754" i="20" s="1"/>
  <c r="V756" i="20"/>
  <c r="AF756" i="20" s="1"/>
  <c r="Z756" i="20"/>
  <c r="AJ756" i="20" s="1"/>
  <c r="Y758" i="20"/>
  <c r="AI758" i="20" s="1"/>
  <c r="W758" i="20"/>
  <c r="AG758" i="20" s="1"/>
  <c r="U758" i="20"/>
  <c r="AE758" i="20" s="1"/>
  <c r="T758" i="20"/>
  <c r="X758" i="20"/>
  <c r="AH758" i="20" s="1"/>
  <c r="V760" i="20"/>
  <c r="AF760" i="20" s="1"/>
  <c r="Z760" i="20"/>
  <c r="AJ760" i="20" s="1"/>
  <c r="Y762" i="20"/>
  <c r="AI762" i="20" s="1"/>
  <c r="AC762" i="20" s="1"/>
  <c r="W762" i="20"/>
  <c r="AG762" i="20" s="1"/>
  <c r="U762" i="20"/>
  <c r="AE762" i="20" s="1"/>
  <c r="T762" i="20"/>
  <c r="X762" i="20"/>
  <c r="AH762" i="20" s="1"/>
  <c r="V764" i="20"/>
  <c r="AF764" i="20" s="1"/>
  <c r="Z764" i="20"/>
  <c r="AJ764" i="20" s="1"/>
  <c r="Y766" i="20"/>
  <c r="AI766" i="20" s="1"/>
  <c r="W766" i="20"/>
  <c r="AG766" i="20" s="1"/>
  <c r="U766" i="20"/>
  <c r="AE766" i="20" s="1"/>
  <c r="T766" i="20"/>
  <c r="X766" i="20"/>
  <c r="AH766" i="20" s="1"/>
  <c r="V768" i="20"/>
  <c r="AF768" i="20" s="1"/>
  <c r="Z768" i="20"/>
  <c r="AJ768" i="20" s="1"/>
  <c r="Y770" i="20"/>
  <c r="AI770" i="20" s="1"/>
  <c r="AC770" i="20" s="1"/>
  <c r="W770" i="20"/>
  <c r="AG770" i="20" s="1"/>
  <c r="U770" i="20"/>
  <c r="AE770" i="20" s="1"/>
  <c r="T770" i="20"/>
  <c r="X770" i="20"/>
  <c r="AH770" i="20" s="1"/>
  <c r="V772" i="20"/>
  <c r="AF772" i="20" s="1"/>
  <c r="Z772" i="20"/>
  <c r="AJ772" i="20" s="1"/>
  <c r="Y774" i="20"/>
  <c r="AI774" i="20" s="1"/>
  <c r="W774" i="20"/>
  <c r="AG774" i="20" s="1"/>
  <c r="U774" i="20"/>
  <c r="AE774" i="20" s="1"/>
  <c r="T774" i="20"/>
  <c r="X774" i="20"/>
  <c r="AH774" i="20" s="1"/>
  <c r="V776" i="20"/>
  <c r="AF776" i="20" s="1"/>
  <c r="Z776" i="20"/>
  <c r="AJ776" i="20" s="1"/>
  <c r="Y778" i="20"/>
  <c r="AI778" i="20" s="1"/>
  <c r="AC778" i="20" s="1"/>
  <c r="W778" i="20"/>
  <c r="AG778" i="20" s="1"/>
  <c r="U778" i="20"/>
  <c r="AE778" i="20" s="1"/>
  <c r="T778" i="20"/>
  <c r="X778" i="20"/>
  <c r="AH778" i="20" s="1"/>
  <c r="V780" i="20"/>
  <c r="AF780" i="20" s="1"/>
  <c r="Z780" i="20"/>
  <c r="AJ780" i="20" s="1"/>
  <c r="Y782" i="20"/>
  <c r="AI782" i="20" s="1"/>
  <c r="W782" i="20"/>
  <c r="AG782" i="20" s="1"/>
  <c r="U782" i="20"/>
  <c r="AE782" i="20" s="1"/>
  <c r="T782" i="20"/>
  <c r="X782" i="20"/>
  <c r="AH782" i="20" s="1"/>
  <c r="V784" i="20"/>
  <c r="AF784" i="20" s="1"/>
  <c r="Z784" i="20"/>
  <c r="AJ784" i="20" s="1"/>
  <c r="Y786" i="20"/>
  <c r="AI786" i="20" s="1"/>
  <c r="AC786" i="20" s="1"/>
  <c r="W786" i="20"/>
  <c r="AG786" i="20" s="1"/>
  <c r="U786" i="20"/>
  <c r="AE786" i="20" s="1"/>
  <c r="T786" i="20"/>
  <c r="X786" i="20"/>
  <c r="AH786" i="20" s="1"/>
  <c r="Y790" i="20"/>
  <c r="AI790" i="20" s="1"/>
  <c r="W790" i="20"/>
  <c r="AG790" i="20" s="1"/>
  <c r="U790" i="20"/>
  <c r="AE790" i="20" s="1"/>
  <c r="T790" i="20"/>
  <c r="X790" i="20"/>
  <c r="AH790" i="20" s="1"/>
  <c r="Z792" i="20"/>
  <c r="AJ792" i="20" s="1"/>
  <c r="Y794" i="20"/>
  <c r="AI794" i="20" s="1"/>
  <c r="W794" i="20"/>
  <c r="AG794" i="20" s="1"/>
  <c r="U794" i="20"/>
  <c r="AE794" i="20" s="1"/>
  <c r="T794" i="20"/>
  <c r="X794" i="20"/>
  <c r="AH794" i="20" s="1"/>
  <c r="Y798" i="20"/>
  <c r="AI798" i="20" s="1"/>
  <c r="AC798" i="20" s="1"/>
  <c r="W798" i="20"/>
  <c r="AG798" i="20" s="1"/>
  <c r="U798" i="20"/>
  <c r="AE798" i="20" s="1"/>
  <c r="T798" i="20"/>
  <c r="X798" i="20"/>
  <c r="AH798" i="20" s="1"/>
  <c r="V800" i="20"/>
  <c r="AF800" i="20" s="1"/>
  <c r="Z800" i="20"/>
  <c r="AJ800" i="20" s="1"/>
  <c r="Y802" i="20"/>
  <c r="AI802" i="20" s="1"/>
  <c r="W802" i="20"/>
  <c r="AG802" i="20" s="1"/>
  <c r="U802" i="20"/>
  <c r="AE802" i="20" s="1"/>
  <c r="T802" i="20"/>
  <c r="X802" i="20"/>
  <c r="AH802" i="20" s="1"/>
  <c r="V804" i="20"/>
  <c r="AF804" i="20" s="1"/>
  <c r="Z804" i="20"/>
  <c r="AJ804" i="20" s="1"/>
  <c r="Y806" i="20"/>
  <c r="AI806" i="20" s="1"/>
  <c r="AC806" i="20" s="1"/>
  <c r="W806" i="20"/>
  <c r="AG806" i="20" s="1"/>
  <c r="U806" i="20"/>
  <c r="AE806" i="20" s="1"/>
  <c r="T806" i="20"/>
  <c r="X806" i="20"/>
  <c r="AH806" i="20" s="1"/>
  <c r="V808" i="20"/>
  <c r="AF808" i="20" s="1"/>
  <c r="Z808" i="20"/>
  <c r="AJ808" i="20" s="1"/>
  <c r="Y810" i="20"/>
  <c r="AI810" i="20" s="1"/>
  <c r="W810" i="20"/>
  <c r="AG810" i="20" s="1"/>
  <c r="U810" i="20"/>
  <c r="AE810" i="20" s="1"/>
  <c r="T810" i="20"/>
  <c r="X810" i="20"/>
  <c r="AH810" i="20" s="1"/>
  <c r="V812" i="20"/>
  <c r="AF812" i="20" s="1"/>
  <c r="Z812" i="20"/>
  <c r="AJ812" i="20" s="1"/>
  <c r="Y814" i="20"/>
  <c r="AI814" i="20" s="1"/>
  <c r="AC814" i="20" s="1"/>
  <c r="W814" i="20"/>
  <c r="AG814" i="20" s="1"/>
  <c r="U814" i="20"/>
  <c r="AE814" i="20" s="1"/>
  <c r="T814" i="20"/>
  <c r="X814" i="20"/>
  <c r="AH814" i="20" s="1"/>
  <c r="V816" i="20"/>
  <c r="AF816" i="20" s="1"/>
  <c r="Z816" i="20"/>
  <c r="AJ816" i="20" s="1"/>
  <c r="Y818" i="20"/>
  <c r="AI818" i="20" s="1"/>
  <c r="W818" i="20"/>
  <c r="AG818" i="20" s="1"/>
  <c r="U818" i="20"/>
  <c r="AE818" i="20" s="1"/>
  <c r="T818" i="20"/>
  <c r="X818" i="20"/>
  <c r="AH818" i="20" s="1"/>
  <c r="V820" i="20"/>
  <c r="AF820" i="20" s="1"/>
  <c r="Z820" i="20"/>
  <c r="AJ820" i="20" s="1"/>
  <c r="Y822" i="20"/>
  <c r="AI822" i="20" s="1"/>
  <c r="AC822" i="20" s="1"/>
  <c r="W822" i="20"/>
  <c r="AG822" i="20" s="1"/>
  <c r="U822" i="20"/>
  <c r="AE822" i="20" s="1"/>
  <c r="T822" i="20"/>
  <c r="X822" i="20"/>
  <c r="AH822" i="20" s="1"/>
  <c r="V824" i="20"/>
  <c r="AF824" i="20" s="1"/>
  <c r="Z824" i="20"/>
  <c r="AJ824" i="20" s="1"/>
  <c r="Y826" i="20"/>
  <c r="AI826" i="20" s="1"/>
  <c r="W826" i="20"/>
  <c r="AG826" i="20" s="1"/>
  <c r="U826" i="20"/>
  <c r="AE826" i="20" s="1"/>
  <c r="T826" i="20"/>
  <c r="X826" i="20"/>
  <c r="AH826" i="20" s="1"/>
  <c r="V828" i="20"/>
  <c r="AF828" i="20" s="1"/>
  <c r="Z828" i="20"/>
  <c r="AJ828" i="20" s="1"/>
  <c r="Y830" i="20"/>
  <c r="AI830" i="20" s="1"/>
  <c r="AC830" i="20" s="1"/>
  <c r="W830" i="20"/>
  <c r="AG830" i="20" s="1"/>
  <c r="U830" i="20"/>
  <c r="AE830" i="20" s="1"/>
  <c r="T830" i="20"/>
  <c r="X830" i="20"/>
  <c r="AH830" i="20" s="1"/>
  <c r="V832" i="20"/>
  <c r="AF832" i="20" s="1"/>
  <c r="Z832" i="20"/>
  <c r="AJ832" i="20" s="1"/>
  <c r="Y834" i="20"/>
  <c r="AI834" i="20" s="1"/>
  <c r="W834" i="20"/>
  <c r="AG834" i="20" s="1"/>
  <c r="U834" i="20"/>
  <c r="AE834" i="20" s="1"/>
  <c r="T834" i="20"/>
  <c r="X834" i="20"/>
  <c r="AH834" i="20" s="1"/>
  <c r="V836" i="20"/>
  <c r="AF836" i="20" s="1"/>
  <c r="Z836" i="20"/>
  <c r="AJ836" i="20" s="1"/>
  <c r="Y838" i="20"/>
  <c r="AI838" i="20" s="1"/>
  <c r="AC838" i="20" s="1"/>
  <c r="W838" i="20"/>
  <c r="AG838" i="20" s="1"/>
  <c r="U838" i="20"/>
  <c r="AE838" i="20" s="1"/>
  <c r="T838" i="20"/>
  <c r="X838" i="20"/>
  <c r="AH838" i="20" s="1"/>
  <c r="V840" i="20"/>
  <c r="AF840" i="20" s="1"/>
  <c r="Z840" i="20"/>
  <c r="AJ840" i="20" s="1"/>
  <c r="Y842" i="20"/>
  <c r="AI842" i="20" s="1"/>
  <c r="W842" i="20"/>
  <c r="AG842" i="20" s="1"/>
  <c r="U842" i="20"/>
  <c r="AE842" i="20" s="1"/>
  <c r="T842" i="20"/>
  <c r="X842" i="20"/>
  <c r="AH842" i="20" s="1"/>
  <c r="V844" i="20"/>
  <c r="AF844" i="20" s="1"/>
  <c r="Z844" i="20"/>
  <c r="AJ844" i="20" s="1"/>
  <c r="Y846" i="20"/>
  <c r="AI846" i="20" s="1"/>
  <c r="AC846" i="20" s="1"/>
  <c r="W846" i="20"/>
  <c r="AG846" i="20" s="1"/>
  <c r="U846" i="20"/>
  <c r="AE846" i="20" s="1"/>
  <c r="T846" i="20"/>
  <c r="X846" i="20"/>
  <c r="AH846" i="20" s="1"/>
  <c r="V848" i="20"/>
  <c r="AF848" i="20" s="1"/>
  <c r="Z848" i="20"/>
  <c r="AJ848" i="20" s="1"/>
  <c r="Y850" i="20"/>
  <c r="AI850" i="20" s="1"/>
  <c r="W850" i="20"/>
  <c r="AG850" i="20" s="1"/>
  <c r="U850" i="20"/>
  <c r="AE850" i="20" s="1"/>
  <c r="T850" i="20"/>
  <c r="X850" i="20"/>
  <c r="AH850" i="20" s="1"/>
  <c r="V852" i="20"/>
  <c r="AF852" i="20" s="1"/>
  <c r="Z852" i="20"/>
  <c r="AJ852" i="20" s="1"/>
  <c r="Y854" i="20"/>
  <c r="AI854" i="20" s="1"/>
  <c r="AC854" i="20" s="1"/>
  <c r="W854" i="20"/>
  <c r="AG854" i="20" s="1"/>
  <c r="U854" i="20"/>
  <c r="AE854" i="20" s="1"/>
  <c r="T854" i="20"/>
  <c r="X854" i="20"/>
  <c r="AH854" i="20" s="1"/>
  <c r="V856" i="20"/>
  <c r="AF856" i="20" s="1"/>
  <c r="Z856" i="20"/>
  <c r="AJ856" i="20" s="1"/>
  <c r="Y858" i="20"/>
  <c r="AI858" i="20" s="1"/>
  <c r="W858" i="20"/>
  <c r="AG858" i="20" s="1"/>
  <c r="U858" i="20"/>
  <c r="AE858" i="20" s="1"/>
  <c r="T858" i="20"/>
  <c r="X858" i="20"/>
  <c r="AH858" i="20" s="1"/>
  <c r="V860" i="20"/>
  <c r="AF860" i="20" s="1"/>
  <c r="Z860" i="20"/>
  <c r="AJ860" i="20" s="1"/>
  <c r="Y862" i="20"/>
  <c r="AI862" i="20" s="1"/>
  <c r="AC862" i="20" s="1"/>
  <c r="W862" i="20"/>
  <c r="AG862" i="20" s="1"/>
  <c r="U862" i="20"/>
  <c r="AE862" i="20" s="1"/>
  <c r="T862" i="20"/>
  <c r="X862" i="20"/>
  <c r="AH862" i="20" s="1"/>
  <c r="V864" i="20"/>
  <c r="AF864" i="20" s="1"/>
  <c r="Z864" i="20"/>
  <c r="AJ864" i="20" s="1"/>
  <c r="Y866" i="20"/>
  <c r="AI866" i="20" s="1"/>
  <c r="W866" i="20"/>
  <c r="AG866" i="20" s="1"/>
  <c r="U866" i="20"/>
  <c r="AE866" i="20" s="1"/>
  <c r="T866" i="20"/>
  <c r="X866" i="20"/>
  <c r="AH866" i="20" s="1"/>
  <c r="V868" i="20"/>
  <c r="AF868" i="20" s="1"/>
  <c r="Z868" i="20"/>
  <c r="AJ868" i="20" s="1"/>
  <c r="Y870" i="20"/>
  <c r="AI870" i="20" s="1"/>
  <c r="AC870" i="20" s="1"/>
  <c r="W870" i="20"/>
  <c r="AG870" i="20" s="1"/>
  <c r="U870" i="20"/>
  <c r="AE870" i="20" s="1"/>
  <c r="T870" i="20"/>
  <c r="X870" i="20"/>
  <c r="AH870" i="20" s="1"/>
  <c r="V872" i="20"/>
  <c r="AF872" i="20" s="1"/>
  <c r="Z872" i="20"/>
  <c r="AJ872" i="20" s="1"/>
  <c r="Y874" i="20"/>
  <c r="AI874" i="20" s="1"/>
  <c r="W874" i="20"/>
  <c r="AG874" i="20" s="1"/>
  <c r="U874" i="20"/>
  <c r="AE874" i="20" s="1"/>
  <c r="T874" i="20"/>
  <c r="X874" i="20"/>
  <c r="AH874" i="20" s="1"/>
  <c r="V876" i="20"/>
  <c r="AF876" i="20" s="1"/>
  <c r="Z876" i="20"/>
  <c r="AJ876" i="20" s="1"/>
  <c r="Y878" i="20"/>
  <c r="AI878" i="20" s="1"/>
  <c r="AC878" i="20" s="1"/>
  <c r="W878" i="20"/>
  <c r="AG878" i="20" s="1"/>
  <c r="U878" i="20"/>
  <c r="AE878" i="20" s="1"/>
  <c r="T878" i="20"/>
  <c r="X878" i="20"/>
  <c r="AH878" i="20" s="1"/>
  <c r="Y882" i="20"/>
  <c r="AI882" i="20" s="1"/>
  <c r="W882" i="20"/>
  <c r="AG882" i="20" s="1"/>
  <c r="U882" i="20"/>
  <c r="AE882" i="20" s="1"/>
  <c r="T882" i="20"/>
  <c r="X882" i="20"/>
  <c r="AH882" i="20" s="1"/>
  <c r="T547" i="20"/>
  <c r="V547" i="20"/>
  <c r="AF547" i="20" s="1"/>
  <c r="X547" i="20"/>
  <c r="AH547" i="20" s="1"/>
  <c r="T549" i="20"/>
  <c r="V549" i="20"/>
  <c r="AF549" i="20" s="1"/>
  <c r="X549" i="20"/>
  <c r="AH549" i="20" s="1"/>
  <c r="T551" i="20"/>
  <c r="V551" i="20"/>
  <c r="AF551" i="20" s="1"/>
  <c r="X551" i="20"/>
  <c r="AH551" i="20" s="1"/>
  <c r="T553" i="20"/>
  <c r="V553" i="20"/>
  <c r="AF553" i="20" s="1"/>
  <c r="X553" i="20"/>
  <c r="AH553" i="20" s="1"/>
  <c r="T555" i="20"/>
  <c r="V555" i="20"/>
  <c r="AF555" i="20" s="1"/>
  <c r="X555" i="20"/>
  <c r="AH555" i="20" s="1"/>
  <c r="T557" i="20"/>
  <c r="V557" i="20"/>
  <c r="AF557" i="20" s="1"/>
  <c r="X557" i="20"/>
  <c r="AH557" i="20" s="1"/>
  <c r="T559" i="20"/>
  <c r="V559" i="20"/>
  <c r="AF559" i="20" s="1"/>
  <c r="X559" i="20"/>
  <c r="AH559" i="20" s="1"/>
  <c r="T561" i="20"/>
  <c r="V561" i="20"/>
  <c r="AF561" i="20" s="1"/>
  <c r="X561" i="20"/>
  <c r="AH561" i="20" s="1"/>
  <c r="T563" i="20"/>
  <c r="V563" i="20"/>
  <c r="AF563" i="20" s="1"/>
  <c r="X563" i="20"/>
  <c r="AH563" i="20" s="1"/>
  <c r="T565" i="20"/>
  <c r="V565" i="20"/>
  <c r="AF565" i="20" s="1"/>
  <c r="X565" i="20"/>
  <c r="AH565" i="20" s="1"/>
  <c r="T567" i="20"/>
  <c r="V567" i="20"/>
  <c r="AF567" i="20" s="1"/>
  <c r="X567" i="20"/>
  <c r="AH567" i="20" s="1"/>
  <c r="T569" i="20"/>
  <c r="V569" i="20"/>
  <c r="AF569" i="20" s="1"/>
  <c r="X569" i="20"/>
  <c r="AH569" i="20" s="1"/>
  <c r="T571" i="20"/>
  <c r="V571" i="20"/>
  <c r="AF571" i="20" s="1"/>
  <c r="X571" i="20"/>
  <c r="AH571" i="20" s="1"/>
  <c r="T573" i="20"/>
  <c r="V573" i="20"/>
  <c r="AF573" i="20" s="1"/>
  <c r="X573" i="20"/>
  <c r="AH573" i="20" s="1"/>
  <c r="T575" i="20"/>
  <c r="V575" i="20"/>
  <c r="AF575" i="20" s="1"/>
  <c r="X575" i="20"/>
  <c r="AH575" i="20" s="1"/>
  <c r="T577" i="20"/>
  <c r="V577" i="20"/>
  <c r="AF577" i="20" s="1"/>
  <c r="X577" i="20"/>
  <c r="AH577" i="20" s="1"/>
  <c r="T579" i="20"/>
  <c r="V579" i="20"/>
  <c r="AF579" i="20" s="1"/>
  <c r="X579" i="20"/>
  <c r="AH579" i="20" s="1"/>
  <c r="T581" i="20"/>
  <c r="V581" i="20"/>
  <c r="AF581" i="20" s="1"/>
  <c r="X581" i="20"/>
  <c r="AH581" i="20" s="1"/>
  <c r="T583" i="20"/>
  <c r="V583" i="20"/>
  <c r="AF583" i="20" s="1"/>
  <c r="X583" i="20"/>
  <c r="AH583" i="20" s="1"/>
  <c r="T585" i="20"/>
  <c r="V585" i="20"/>
  <c r="AF585" i="20" s="1"/>
  <c r="X585" i="20"/>
  <c r="AH585" i="20" s="1"/>
  <c r="T587" i="20"/>
  <c r="V587" i="20"/>
  <c r="AF587" i="20" s="1"/>
  <c r="X587" i="20"/>
  <c r="AH587" i="20" s="1"/>
  <c r="T589" i="20"/>
  <c r="V589" i="20"/>
  <c r="AF589" i="20" s="1"/>
  <c r="X589" i="20"/>
  <c r="AH589" i="20" s="1"/>
  <c r="T591" i="20"/>
  <c r="V591" i="20"/>
  <c r="AF591" i="20" s="1"/>
  <c r="X591" i="20"/>
  <c r="AH591" i="20" s="1"/>
  <c r="T593" i="20"/>
  <c r="V593" i="20"/>
  <c r="AF593" i="20" s="1"/>
  <c r="X593" i="20"/>
  <c r="AH593" i="20" s="1"/>
  <c r="T595" i="20"/>
  <c r="V595" i="20"/>
  <c r="AF595" i="20" s="1"/>
  <c r="X595" i="20"/>
  <c r="AH595" i="20" s="1"/>
  <c r="T597" i="20"/>
  <c r="V597" i="20"/>
  <c r="AF597" i="20" s="1"/>
  <c r="X597" i="20"/>
  <c r="AH597" i="20" s="1"/>
  <c r="T599" i="20"/>
  <c r="V599" i="20"/>
  <c r="AF599" i="20" s="1"/>
  <c r="X599" i="20"/>
  <c r="AH599" i="20" s="1"/>
  <c r="T601" i="20"/>
  <c r="V601" i="20"/>
  <c r="AF601" i="20" s="1"/>
  <c r="X601" i="20"/>
  <c r="AH601" i="20" s="1"/>
  <c r="T603" i="20"/>
  <c r="V603" i="20"/>
  <c r="AF603" i="20" s="1"/>
  <c r="X603" i="20"/>
  <c r="AH603" i="20" s="1"/>
  <c r="T605" i="20"/>
  <c r="V605" i="20"/>
  <c r="AF605" i="20" s="1"/>
  <c r="X605" i="20"/>
  <c r="AH605" i="20" s="1"/>
  <c r="T607" i="20"/>
  <c r="V607" i="20"/>
  <c r="AF607" i="20" s="1"/>
  <c r="X607" i="20"/>
  <c r="AH607" i="20" s="1"/>
  <c r="T609" i="20"/>
  <c r="V609" i="20"/>
  <c r="AF609" i="20" s="1"/>
  <c r="X609" i="20"/>
  <c r="AH609" i="20" s="1"/>
  <c r="T611" i="20"/>
  <c r="V611" i="20"/>
  <c r="AF611" i="20" s="1"/>
  <c r="X611" i="20"/>
  <c r="AH611" i="20" s="1"/>
  <c r="T613" i="20"/>
  <c r="V613" i="20"/>
  <c r="AF613" i="20" s="1"/>
  <c r="X613" i="20"/>
  <c r="AH613" i="20" s="1"/>
  <c r="T615" i="20"/>
  <c r="V615" i="20"/>
  <c r="AF615" i="20" s="1"/>
  <c r="X615" i="20"/>
  <c r="AH615" i="20" s="1"/>
  <c r="T617" i="20"/>
  <c r="V617" i="20"/>
  <c r="AF617" i="20" s="1"/>
  <c r="X617" i="20"/>
  <c r="AH617" i="20" s="1"/>
  <c r="T619" i="20"/>
  <c r="V619" i="20"/>
  <c r="AF619" i="20" s="1"/>
  <c r="X619" i="20"/>
  <c r="AH619" i="20" s="1"/>
  <c r="T621" i="20"/>
  <c r="V621" i="20"/>
  <c r="AF621" i="20" s="1"/>
  <c r="X621" i="20"/>
  <c r="AH621" i="20" s="1"/>
  <c r="T623" i="20"/>
  <c r="V623" i="20"/>
  <c r="AF623" i="20" s="1"/>
  <c r="X623" i="20"/>
  <c r="AH623" i="20" s="1"/>
  <c r="T625" i="20"/>
  <c r="V625" i="20"/>
  <c r="AF625" i="20" s="1"/>
  <c r="X625" i="20"/>
  <c r="AH625" i="20" s="1"/>
  <c r="T627" i="20"/>
  <c r="V627" i="20"/>
  <c r="AF627" i="20" s="1"/>
  <c r="X627" i="20"/>
  <c r="AH627" i="20" s="1"/>
  <c r="T629" i="20"/>
  <c r="V629" i="20"/>
  <c r="AF629" i="20" s="1"/>
  <c r="X629" i="20"/>
  <c r="AH629" i="20" s="1"/>
  <c r="T631" i="20"/>
  <c r="V631" i="20"/>
  <c r="AF631" i="20" s="1"/>
  <c r="X631" i="20"/>
  <c r="AH631" i="20" s="1"/>
  <c r="T633" i="20"/>
  <c r="V633" i="20"/>
  <c r="AF633" i="20" s="1"/>
  <c r="X633" i="20"/>
  <c r="AH633" i="20" s="1"/>
  <c r="T635" i="20"/>
  <c r="V635" i="20"/>
  <c r="AF635" i="20" s="1"/>
  <c r="X635" i="20"/>
  <c r="AH635" i="20" s="1"/>
  <c r="T637" i="20"/>
  <c r="V637" i="20"/>
  <c r="AF637" i="20" s="1"/>
  <c r="X637" i="20"/>
  <c r="AH637" i="20" s="1"/>
  <c r="T639" i="20"/>
  <c r="V639" i="20"/>
  <c r="AF639" i="20" s="1"/>
  <c r="X639" i="20"/>
  <c r="AH639" i="20" s="1"/>
  <c r="T641" i="20"/>
  <c r="V641" i="20"/>
  <c r="AF641" i="20" s="1"/>
  <c r="X641" i="20"/>
  <c r="AH641" i="20" s="1"/>
  <c r="T643" i="20"/>
  <c r="V643" i="20"/>
  <c r="AF643" i="20" s="1"/>
  <c r="X643" i="20"/>
  <c r="AH643" i="20" s="1"/>
  <c r="T645" i="20"/>
  <c r="V645" i="20"/>
  <c r="AF645" i="20" s="1"/>
  <c r="X645" i="20"/>
  <c r="AH645" i="20" s="1"/>
  <c r="T647" i="20"/>
  <c r="V647" i="20"/>
  <c r="AF647" i="20" s="1"/>
  <c r="X647" i="20"/>
  <c r="AH647" i="20" s="1"/>
  <c r="T649" i="20"/>
  <c r="V649" i="20"/>
  <c r="AF649" i="20" s="1"/>
  <c r="X649" i="20"/>
  <c r="AH649" i="20" s="1"/>
  <c r="T651" i="20"/>
  <c r="V651" i="20"/>
  <c r="AF651" i="20" s="1"/>
  <c r="X651" i="20"/>
  <c r="AH651" i="20" s="1"/>
  <c r="T653" i="20"/>
  <c r="V653" i="20"/>
  <c r="AF653" i="20" s="1"/>
  <c r="X653" i="20"/>
  <c r="AH653" i="20" s="1"/>
  <c r="T655" i="20"/>
  <c r="V655" i="20"/>
  <c r="AF655" i="20" s="1"/>
  <c r="X655" i="20"/>
  <c r="AH655" i="20" s="1"/>
  <c r="T657" i="20"/>
  <c r="V657" i="20"/>
  <c r="AF657" i="20" s="1"/>
  <c r="X657" i="20"/>
  <c r="AH657" i="20" s="1"/>
  <c r="T659" i="20"/>
  <c r="V659" i="20"/>
  <c r="AF659" i="20" s="1"/>
  <c r="X659" i="20"/>
  <c r="AH659" i="20" s="1"/>
  <c r="T661" i="20"/>
  <c r="V661" i="20"/>
  <c r="AF661" i="20" s="1"/>
  <c r="X661" i="20"/>
  <c r="AH661" i="20" s="1"/>
  <c r="T663" i="20"/>
  <c r="V663" i="20"/>
  <c r="AF663" i="20" s="1"/>
  <c r="X663" i="20"/>
  <c r="AH663" i="20" s="1"/>
  <c r="T665" i="20"/>
  <c r="V665" i="20"/>
  <c r="AF665" i="20" s="1"/>
  <c r="X665" i="20"/>
  <c r="AH665" i="20" s="1"/>
  <c r="T667" i="20"/>
  <c r="V667" i="20"/>
  <c r="AF667" i="20" s="1"/>
  <c r="X667" i="20"/>
  <c r="AH667" i="20" s="1"/>
  <c r="T669" i="20"/>
  <c r="V669" i="20"/>
  <c r="AF669" i="20" s="1"/>
  <c r="X669" i="20"/>
  <c r="AH669" i="20" s="1"/>
  <c r="T671" i="20"/>
  <c r="V671" i="20"/>
  <c r="AF671" i="20" s="1"/>
  <c r="X671" i="20"/>
  <c r="AH671" i="20" s="1"/>
  <c r="T673" i="20"/>
  <c r="V673" i="20"/>
  <c r="AF673" i="20" s="1"/>
  <c r="X673" i="20"/>
  <c r="AH673" i="20" s="1"/>
  <c r="T675" i="20"/>
  <c r="V675" i="20"/>
  <c r="AF675" i="20" s="1"/>
  <c r="X675" i="20"/>
  <c r="AH675" i="20" s="1"/>
  <c r="T677" i="20"/>
  <c r="V677" i="20"/>
  <c r="AF677" i="20" s="1"/>
  <c r="X677" i="20"/>
  <c r="AH677" i="20" s="1"/>
  <c r="T679" i="20"/>
  <c r="V679" i="20"/>
  <c r="AF679" i="20" s="1"/>
  <c r="X679" i="20"/>
  <c r="AH679" i="20" s="1"/>
  <c r="T681" i="20"/>
  <c r="V681" i="20"/>
  <c r="AF681" i="20" s="1"/>
  <c r="X681" i="20"/>
  <c r="AH681" i="20" s="1"/>
  <c r="T683" i="20"/>
  <c r="V683" i="20"/>
  <c r="AF683" i="20" s="1"/>
  <c r="X683" i="20"/>
  <c r="AH683" i="20" s="1"/>
  <c r="T685" i="20"/>
  <c r="V685" i="20"/>
  <c r="AF685" i="20" s="1"/>
  <c r="X685" i="20"/>
  <c r="AH685" i="20" s="1"/>
  <c r="T687" i="20"/>
  <c r="V687" i="20"/>
  <c r="AF687" i="20" s="1"/>
  <c r="X687" i="20"/>
  <c r="AH687" i="20" s="1"/>
  <c r="T689" i="20"/>
  <c r="V689" i="20"/>
  <c r="AF689" i="20" s="1"/>
  <c r="X689" i="20"/>
  <c r="AH689" i="20" s="1"/>
  <c r="T691" i="20"/>
  <c r="V691" i="20"/>
  <c r="AF691" i="20" s="1"/>
  <c r="X691" i="20"/>
  <c r="AH691" i="20" s="1"/>
  <c r="T693" i="20"/>
  <c r="V693" i="20"/>
  <c r="AF693" i="20" s="1"/>
  <c r="X693" i="20"/>
  <c r="AH693" i="20" s="1"/>
  <c r="T695" i="20"/>
  <c r="V695" i="20"/>
  <c r="AF695" i="20" s="1"/>
  <c r="X695" i="20"/>
  <c r="AH695" i="20" s="1"/>
  <c r="T697" i="20"/>
  <c r="V697" i="20"/>
  <c r="AF697" i="20" s="1"/>
  <c r="X697" i="20"/>
  <c r="AH697" i="20" s="1"/>
  <c r="T699" i="20"/>
  <c r="V699" i="20"/>
  <c r="AF699" i="20" s="1"/>
  <c r="X699" i="20"/>
  <c r="AH699" i="20" s="1"/>
  <c r="T701" i="20"/>
  <c r="V701" i="20"/>
  <c r="AF701" i="20" s="1"/>
  <c r="X701" i="20"/>
  <c r="AH701" i="20" s="1"/>
  <c r="T703" i="20"/>
  <c r="V703" i="20"/>
  <c r="AF703" i="20" s="1"/>
  <c r="X703" i="20"/>
  <c r="AH703" i="20" s="1"/>
  <c r="T705" i="20"/>
  <c r="V705" i="20"/>
  <c r="AF705" i="20" s="1"/>
  <c r="X705" i="20"/>
  <c r="AH705" i="20" s="1"/>
  <c r="T707" i="20"/>
  <c r="V707" i="20"/>
  <c r="AF707" i="20" s="1"/>
  <c r="X707" i="20"/>
  <c r="AH707" i="20" s="1"/>
  <c r="T709" i="20"/>
  <c r="V709" i="20"/>
  <c r="AF709" i="20" s="1"/>
  <c r="X709" i="20"/>
  <c r="AH709" i="20" s="1"/>
  <c r="T711" i="20"/>
  <c r="V711" i="20"/>
  <c r="AF711" i="20" s="1"/>
  <c r="X711" i="20"/>
  <c r="AH711" i="20" s="1"/>
  <c r="T713" i="20"/>
  <c r="V713" i="20"/>
  <c r="AF713" i="20" s="1"/>
  <c r="X713" i="20"/>
  <c r="AH713" i="20" s="1"/>
  <c r="T715" i="20"/>
  <c r="V715" i="20"/>
  <c r="AF715" i="20" s="1"/>
  <c r="X715" i="20"/>
  <c r="AH715" i="20" s="1"/>
  <c r="T717" i="20"/>
  <c r="V717" i="20"/>
  <c r="AF717" i="20" s="1"/>
  <c r="X717" i="20"/>
  <c r="AH717" i="20" s="1"/>
  <c r="T719" i="20"/>
  <c r="V719" i="20"/>
  <c r="AF719" i="20" s="1"/>
  <c r="X719" i="20"/>
  <c r="AH719" i="20" s="1"/>
  <c r="T721" i="20"/>
  <c r="V721" i="20"/>
  <c r="AF721" i="20" s="1"/>
  <c r="X721" i="20"/>
  <c r="AH721" i="20" s="1"/>
  <c r="T723" i="20"/>
  <c r="V723" i="20"/>
  <c r="AF723" i="20" s="1"/>
  <c r="X723" i="20"/>
  <c r="AH723" i="20" s="1"/>
  <c r="T725" i="20"/>
  <c r="V725" i="20"/>
  <c r="AF725" i="20" s="1"/>
  <c r="X725" i="20"/>
  <c r="AH725" i="20" s="1"/>
  <c r="T727" i="20"/>
  <c r="V727" i="20"/>
  <c r="AF727" i="20" s="1"/>
  <c r="X727" i="20"/>
  <c r="AH727" i="20" s="1"/>
  <c r="T729" i="20"/>
  <c r="V729" i="20"/>
  <c r="AF729" i="20" s="1"/>
  <c r="X729" i="20"/>
  <c r="AH729" i="20" s="1"/>
  <c r="T731" i="20"/>
  <c r="V731" i="20"/>
  <c r="AF731" i="20" s="1"/>
  <c r="X731" i="20"/>
  <c r="AH731" i="20" s="1"/>
  <c r="T733" i="20"/>
  <c r="V733" i="20"/>
  <c r="AF733" i="20" s="1"/>
  <c r="X733" i="20"/>
  <c r="AH733" i="20" s="1"/>
  <c r="T735" i="20"/>
  <c r="V735" i="20"/>
  <c r="AF735" i="20" s="1"/>
  <c r="X735" i="20"/>
  <c r="AH735" i="20" s="1"/>
  <c r="T737" i="20"/>
  <c r="V737" i="20"/>
  <c r="AF737" i="20" s="1"/>
  <c r="X737" i="20"/>
  <c r="AH737" i="20" s="1"/>
  <c r="T739" i="20"/>
  <c r="V739" i="20"/>
  <c r="AF739" i="20" s="1"/>
  <c r="X739" i="20"/>
  <c r="AH739" i="20" s="1"/>
  <c r="T741" i="20"/>
  <c r="V741" i="20"/>
  <c r="AF741" i="20" s="1"/>
  <c r="X741" i="20"/>
  <c r="AH741" i="20" s="1"/>
  <c r="T743" i="20"/>
  <c r="V743" i="20"/>
  <c r="AF743" i="20" s="1"/>
  <c r="X743" i="20"/>
  <c r="AH743" i="20" s="1"/>
  <c r="T745" i="20"/>
  <c r="V745" i="20"/>
  <c r="AF745" i="20" s="1"/>
  <c r="X745" i="20"/>
  <c r="AH745" i="20" s="1"/>
  <c r="T747" i="20"/>
  <c r="V747" i="20"/>
  <c r="AF747" i="20" s="1"/>
  <c r="X747" i="20"/>
  <c r="AH747" i="20" s="1"/>
  <c r="T749" i="20"/>
  <c r="V749" i="20"/>
  <c r="AF749" i="20" s="1"/>
  <c r="X749" i="20"/>
  <c r="AH749" i="20" s="1"/>
  <c r="T751" i="20"/>
  <c r="V751" i="20"/>
  <c r="AF751" i="20" s="1"/>
  <c r="X751" i="20"/>
  <c r="AH751" i="20" s="1"/>
  <c r="T753" i="20"/>
  <c r="V753" i="20"/>
  <c r="AF753" i="20" s="1"/>
  <c r="X753" i="20"/>
  <c r="AH753" i="20" s="1"/>
  <c r="T755" i="20"/>
  <c r="V755" i="20"/>
  <c r="AF755" i="20" s="1"/>
  <c r="X755" i="20"/>
  <c r="AH755" i="20" s="1"/>
  <c r="T757" i="20"/>
  <c r="V757" i="20"/>
  <c r="AF757" i="20" s="1"/>
  <c r="X757" i="20"/>
  <c r="AH757" i="20" s="1"/>
  <c r="T759" i="20"/>
  <c r="V759" i="20"/>
  <c r="AF759" i="20" s="1"/>
  <c r="X759" i="20"/>
  <c r="AH759" i="20" s="1"/>
  <c r="T761" i="20"/>
  <c r="V761" i="20"/>
  <c r="AF761" i="20" s="1"/>
  <c r="X761" i="20"/>
  <c r="AH761" i="20" s="1"/>
  <c r="T763" i="20"/>
  <c r="V763" i="20"/>
  <c r="AF763" i="20" s="1"/>
  <c r="X763" i="20"/>
  <c r="AH763" i="20" s="1"/>
  <c r="T765" i="20"/>
  <c r="V765" i="20"/>
  <c r="AF765" i="20" s="1"/>
  <c r="X765" i="20"/>
  <c r="AH765" i="20" s="1"/>
  <c r="T767" i="20"/>
  <c r="V767" i="20"/>
  <c r="AF767" i="20" s="1"/>
  <c r="X767" i="20"/>
  <c r="AH767" i="20" s="1"/>
  <c r="T769" i="20"/>
  <c r="V769" i="20"/>
  <c r="AF769" i="20" s="1"/>
  <c r="X769" i="20"/>
  <c r="AH769" i="20" s="1"/>
  <c r="T771" i="20"/>
  <c r="V771" i="20"/>
  <c r="AF771" i="20" s="1"/>
  <c r="X771" i="20"/>
  <c r="AH771" i="20" s="1"/>
  <c r="T773" i="20"/>
  <c r="V773" i="20"/>
  <c r="AF773" i="20" s="1"/>
  <c r="X773" i="20"/>
  <c r="AH773" i="20" s="1"/>
  <c r="T775" i="20"/>
  <c r="V775" i="20"/>
  <c r="AF775" i="20" s="1"/>
  <c r="X775" i="20"/>
  <c r="AH775" i="20" s="1"/>
  <c r="T777" i="20"/>
  <c r="V777" i="20"/>
  <c r="AF777" i="20" s="1"/>
  <c r="X777" i="20"/>
  <c r="AH777" i="20" s="1"/>
  <c r="T779" i="20"/>
  <c r="V779" i="20"/>
  <c r="AF779" i="20" s="1"/>
  <c r="X779" i="20"/>
  <c r="AH779" i="20" s="1"/>
  <c r="T781" i="20"/>
  <c r="V781" i="20"/>
  <c r="AF781" i="20" s="1"/>
  <c r="X781" i="20"/>
  <c r="AH781" i="20" s="1"/>
  <c r="T783" i="20"/>
  <c r="V783" i="20"/>
  <c r="AF783" i="20" s="1"/>
  <c r="X783" i="20"/>
  <c r="AH783" i="20" s="1"/>
  <c r="T785" i="20"/>
  <c r="V785" i="20"/>
  <c r="AF785" i="20" s="1"/>
  <c r="X785" i="20"/>
  <c r="AH785" i="20" s="1"/>
  <c r="T787" i="20"/>
  <c r="V787" i="20"/>
  <c r="AF787" i="20" s="1"/>
  <c r="X787" i="20"/>
  <c r="AH787" i="20" s="1"/>
  <c r="T789" i="20"/>
  <c r="V789" i="20"/>
  <c r="AF789" i="20" s="1"/>
  <c r="X789" i="20"/>
  <c r="AH789" i="20" s="1"/>
  <c r="T791" i="20"/>
  <c r="V791" i="20"/>
  <c r="AF791" i="20" s="1"/>
  <c r="X791" i="20"/>
  <c r="AH791" i="20" s="1"/>
  <c r="T793" i="20"/>
  <c r="V793" i="20"/>
  <c r="AF793" i="20" s="1"/>
  <c r="X793" i="20"/>
  <c r="AH793" i="20" s="1"/>
  <c r="T795" i="20"/>
  <c r="V795" i="20"/>
  <c r="AF795" i="20" s="1"/>
  <c r="X795" i="20"/>
  <c r="AH795" i="20" s="1"/>
  <c r="T797" i="20"/>
  <c r="V797" i="20"/>
  <c r="AF797" i="20" s="1"/>
  <c r="X797" i="20"/>
  <c r="AH797" i="20" s="1"/>
  <c r="T799" i="20"/>
  <c r="V799" i="20"/>
  <c r="AF799" i="20" s="1"/>
  <c r="X799" i="20"/>
  <c r="AH799" i="20" s="1"/>
  <c r="T801" i="20"/>
  <c r="V801" i="20"/>
  <c r="AF801" i="20" s="1"/>
  <c r="X801" i="20"/>
  <c r="AH801" i="20" s="1"/>
  <c r="T803" i="20"/>
  <c r="V803" i="20"/>
  <c r="AF803" i="20" s="1"/>
  <c r="X803" i="20"/>
  <c r="AH803" i="20" s="1"/>
  <c r="T805" i="20"/>
  <c r="V805" i="20"/>
  <c r="AF805" i="20" s="1"/>
  <c r="X805" i="20"/>
  <c r="AH805" i="20" s="1"/>
  <c r="T807" i="20"/>
  <c r="V807" i="20"/>
  <c r="AF807" i="20" s="1"/>
  <c r="X807" i="20"/>
  <c r="AH807" i="20" s="1"/>
  <c r="T809" i="20"/>
  <c r="V809" i="20"/>
  <c r="AF809" i="20" s="1"/>
  <c r="X809" i="20"/>
  <c r="AH809" i="20" s="1"/>
  <c r="T811" i="20"/>
  <c r="V811" i="20"/>
  <c r="AF811" i="20" s="1"/>
  <c r="X811" i="20"/>
  <c r="AH811" i="20" s="1"/>
  <c r="T813" i="20"/>
  <c r="V813" i="20"/>
  <c r="AF813" i="20" s="1"/>
  <c r="X813" i="20"/>
  <c r="AH813" i="20" s="1"/>
  <c r="T815" i="20"/>
  <c r="V815" i="20"/>
  <c r="AF815" i="20" s="1"/>
  <c r="X815" i="20"/>
  <c r="AH815" i="20" s="1"/>
  <c r="T817" i="20"/>
  <c r="V817" i="20"/>
  <c r="AF817" i="20" s="1"/>
  <c r="X817" i="20"/>
  <c r="AH817" i="20" s="1"/>
  <c r="T819" i="20"/>
  <c r="V819" i="20"/>
  <c r="AF819" i="20" s="1"/>
  <c r="X819" i="20"/>
  <c r="AH819" i="20" s="1"/>
  <c r="T821" i="20"/>
  <c r="V821" i="20"/>
  <c r="AF821" i="20" s="1"/>
  <c r="X821" i="20"/>
  <c r="AH821" i="20" s="1"/>
  <c r="T823" i="20"/>
  <c r="V823" i="20"/>
  <c r="AF823" i="20" s="1"/>
  <c r="X823" i="20"/>
  <c r="AH823" i="20" s="1"/>
  <c r="T825" i="20"/>
  <c r="V825" i="20"/>
  <c r="AF825" i="20" s="1"/>
  <c r="X825" i="20"/>
  <c r="AH825" i="20" s="1"/>
  <c r="T827" i="20"/>
  <c r="V827" i="20"/>
  <c r="AF827" i="20" s="1"/>
  <c r="X827" i="20"/>
  <c r="AH827" i="20" s="1"/>
  <c r="T829" i="20"/>
  <c r="V829" i="20"/>
  <c r="AF829" i="20" s="1"/>
  <c r="X829" i="20"/>
  <c r="AH829" i="20" s="1"/>
  <c r="T831" i="20"/>
  <c r="V831" i="20"/>
  <c r="AF831" i="20" s="1"/>
  <c r="X831" i="20"/>
  <c r="AH831" i="20" s="1"/>
  <c r="T833" i="20"/>
  <c r="V833" i="20"/>
  <c r="AF833" i="20" s="1"/>
  <c r="X833" i="20"/>
  <c r="AH833" i="20" s="1"/>
  <c r="T835" i="20"/>
  <c r="V835" i="20"/>
  <c r="AF835" i="20" s="1"/>
  <c r="X835" i="20"/>
  <c r="AH835" i="20" s="1"/>
  <c r="T837" i="20"/>
  <c r="V837" i="20"/>
  <c r="AF837" i="20" s="1"/>
  <c r="X837" i="20"/>
  <c r="AH837" i="20" s="1"/>
  <c r="T839" i="20"/>
  <c r="V839" i="20"/>
  <c r="AF839" i="20" s="1"/>
  <c r="X839" i="20"/>
  <c r="AH839" i="20" s="1"/>
  <c r="T841" i="20"/>
  <c r="V841" i="20"/>
  <c r="AF841" i="20" s="1"/>
  <c r="X841" i="20"/>
  <c r="AH841" i="20" s="1"/>
  <c r="T843" i="20"/>
  <c r="V843" i="20"/>
  <c r="AF843" i="20" s="1"/>
  <c r="X843" i="20"/>
  <c r="AH843" i="20" s="1"/>
  <c r="T845" i="20"/>
  <c r="V845" i="20"/>
  <c r="AF845" i="20" s="1"/>
  <c r="X845" i="20"/>
  <c r="AH845" i="20" s="1"/>
  <c r="T847" i="20"/>
  <c r="V847" i="20"/>
  <c r="AF847" i="20" s="1"/>
  <c r="X847" i="20"/>
  <c r="AH847" i="20" s="1"/>
  <c r="T849" i="20"/>
  <c r="V849" i="20"/>
  <c r="AF849" i="20" s="1"/>
  <c r="X849" i="20"/>
  <c r="AH849" i="20" s="1"/>
  <c r="T851" i="20"/>
  <c r="V851" i="20"/>
  <c r="AF851" i="20" s="1"/>
  <c r="X851" i="20"/>
  <c r="AH851" i="20" s="1"/>
  <c r="T853" i="20"/>
  <c r="V853" i="20"/>
  <c r="AF853" i="20" s="1"/>
  <c r="X853" i="20"/>
  <c r="AH853" i="20" s="1"/>
  <c r="T855" i="20"/>
  <c r="V855" i="20"/>
  <c r="AF855" i="20" s="1"/>
  <c r="X855" i="20"/>
  <c r="AH855" i="20" s="1"/>
  <c r="T857" i="20"/>
  <c r="V857" i="20"/>
  <c r="AF857" i="20" s="1"/>
  <c r="X857" i="20"/>
  <c r="AH857" i="20" s="1"/>
  <c r="T859" i="20"/>
  <c r="V859" i="20"/>
  <c r="AF859" i="20" s="1"/>
  <c r="X859" i="20"/>
  <c r="AH859" i="20" s="1"/>
  <c r="T861" i="20"/>
  <c r="V861" i="20"/>
  <c r="AF861" i="20" s="1"/>
  <c r="X861" i="20"/>
  <c r="AH861" i="20" s="1"/>
  <c r="T863" i="20"/>
  <c r="V863" i="20"/>
  <c r="AF863" i="20" s="1"/>
  <c r="X863" i="20"/>
  <c r="AH863" i="20" s="1"/>
  <c r="T865" i="20"/>
  <c r="V865" i="20"/>
  <c r="AF865" i="20" s="1"/>
  <c r="X865" i="20"/>
  <c r="AH865" i="20" s="1"/>
  <c r="T867" i="20"/>
  <c r="V867" i="20"/>
  <c r="AF867" i="20" s="1"/>
  <c r="X867" i="20"/>
  <c r="AH867" i="20" s="1"/>
  <c r="T869" i="20"/>
  <c r="V869" i="20"/>
  <c r="AF869" i="20" s="1"/>
  <c r="X869" i="20"/>
  <c r="AH869" i="20" s="1"/>
  <c r="T871" i="20"/>
  <c r="V871" i="20"/>
  <c r="AF871" i="20" s="1"/>
  <c r="X871" i="20"/>
  <c r="AH871" i="20" s="1"/>
  <c r="T873" i="20"/>
  <c r="V873" i="20"/>
  <c r="AF873" i="20" s="1"/>
  <c r="X873" i="20"/>
  <c r="AH873" i="20" s="1"/>
  <c r="T875" i="20"/>
  <c r="V875" i="20"/>
  <c r="AF875" i="20" s="1"/>
  <c r="X875" i="20"/>
  <c r="AH875" i="20" s="1"/>
  <c r="T877" i="20"/>
  <c r="V877" i="20"/>
  <c r="AF877" i="20" s="1"/>
  <c r="X877" i="20"/>
  <c r="AH877" i="20" s="1"/>
  <c r="T879" i="20"/>
  <c r="V879" i="20"/>
  <c r="AF879" i="20" s="1"/>
  <c r="X879" i="20"/>
  <c r="AH879" i="20" s="1"/>
  <c r="T881" i="20"/>
  <c r="V881" i="20"/>
  <c r="AF881" i="20" s="1"/>
  <c r="X881" i="20"/>
  <c r="AH881" i="20" s="1"/>
  <c r="T883" i="20"/>
  <c r="V883" i="20"/>
  <c r="AF883" i="20" s="1"/>
  <c r="X883" i="20"/>
  <c r="AH883" i="20" s="1"/>
  <c r="U884" i="20"/>
  <c r="AE884" i="20" s="1"/>
  <c r="W884" i="20"/>
  <c r="AG884" i="20" s="1"/>
  <c r="Y884" i="20"/>
  <c r="AI884" i="20" s="1"/>
  <c r="T885" i="20"/>
  <c r="V885" i="20"/>
  <c r="AF885" i="20" s="1"/>
  <c r="X885" i="20"/>
  <c r="AH885" i="20" s="1"/>
  <c r="U886" i="20"/>
  <c r="AE886" i="20" s="1"/>
  <c r="W886" i="20"/>
  <c r="AG886" i="20" s="1"/>
  <c r="Y886" i="20"/>
  <c r="AI886" i="20" s="1"/>
  <c r="T887" i="20"/>
  <c r="V887" i="20"/>
  <c r="AF887" i="20" s="1"/>
  <c r="X887" i="20"/>
  <c r="AH887" i="20" s="1"/>
  <c r="U888" i="20"/>
  <c r="AE888" i="20" s="1"/>
  <c r="W888" i="20"/>
  <c r="AG888" i="20" s="1"/>
  <c r="Y888" i="20"/>
  <c r="AI888" i="20" s="1"/>
  <c r="T889" i="20"/>
  <c r="V889" i="20"/>
  <c r="AF889" i="20" s="1"/>
  <c r="X889" i="20"/>
  <c r="AH889" i="20" s="1"/>
  <c r="U890" i="20"/>
  <c r="AE890" i="20" s="1"/>
  <c r="W890" i="20"/>
  <c r="AG890" i="20" s="1"/>
  <c r="Y890" i="20"/>
  <c r="AI890" i="20" s="1"/>
  <c r="T891" i="20"/>
  <c r="V891" i="20"/>
  <c r="AF891" i="20" s="1"/>
  <c r="X891" i="20"/>
  <c r="AH891" i="20" s="1"/>
  <c r="U892" i="20"/>
  <c r="AE892" i="20" s="1"/>
  <c r="W892" i="20"/>
  <c r="AG892" i="20" s="1"/>
  <c r="Y892" i="20"/>
  <c r="AI892" i="20" s="1"/>
  <c r="T893" i="20"/>
  <c r="V893" i="20"/>
  <c r="AF893" i="20" s="1"/>
  <c r="X893" i="20"/>
  <c r="AH893" i="20" s="1"/>
  <c r="U894" i="20"/>
  <c r="AE894" i="20" s="1"/>
  <c r="W894" i="20"/>
  <c r="AG894" i="20" s="1"/>
  <c r="Y894" i="20"/>
  <c r="AI894" i="20" s="1"/>
  <c r="T895" i="20"/>
  <c r="V895" i="20"/>
  <c r="AF895" i="20" s="1"/>
  <c r="X895" i="20"/>
  <c r="AH895" i="20" s="1"/>
  <c r="U896" i="20"/>
  <c r="AE896" i="20" s="1"/>
  <c r="W896" i="20"/>
  <c r="AG896" i="20" s="1"/>
  <c r="Y896" i="20"/>
  <c r="AI896" i="20" s="1"/>
  <c r="T897" i="20"/>
  <c r="V897" i="20"/>
  <c r="AF897" i="20" s="1"/>
  <c r="X897" i="20"/>
  <c r="AH897" i="20" s="1"/>
  <c r="U898" i="20"/>
  <c r="AE898" i="20" s="1"/>
  <c r="W898" i="20"/>
  <c r="AG898" i="20" s="1"/>
  <c r="Y898" i="20"/>
  <c r="AI898" i="20" s="1"/>
  <c r="T899" i="20"/>
  <c r="V899" i="20"/>
  <c r="AF899" i="20" s="1"/>
  <c r="X899" i="20"/>
  <c r="AH899" i="20" s="1"/>
  <c r="U900" i="20"/>
  <c r="AE900" i="20" s="1"/>
  <c r="W900" i="20"/>
  <c r="AG900" i="20" s="1"/>
  <c r="Y900" i="20"/>
  <c r="AI900" i="20" s="1"/>
  <c r="T901" i="20"/>
  <c r="V901" i="20"/>
  <c r="AF901" i="20" s="1"/>
  <c r="X901" i="20"/>
  <c r="AH901" i="20" s="1"/>
  <c r="U902" i="20"/>
  <c r="AE902" i="20" s="1"/>
  <c r="W902" i="20"/>
  <c r="AG902" i="20" s="1"/>
  <c r="Y902" i="20"/>
  <c r="AI902" i="20" s="1"/>
  <c r="T903" i="20"/>
  <c r="V903" i="20"/>
  <c r="AF903" i="20" s="1"/>
  <c r="X903" i="20"/>
  <c r="AH903" i="20" s="1"/>
  <c r="U904" i="20"/>
  <c r="AE904" i="20" s="1"/>
  <c r="W904" i="20"/>
  <c r="AG904" i="20" s="1"/>
  <c r="Y904" i="20"/>
  <c r="AI904" i="20" s="1"/>
  <c r="T905" i="20"/>
  <c r="V905" i="20"/>
  <c r="AF905" i="20" s="1"/>
  <c r="X905" i="20"/>
  <c r="AH905" i="20" s="1"/>
  <c r="U906" i="20"/>
  <c r="AE906" i="20" s="1"/>
  <c r="W906" i="20"/>
  <c r="AG906" i="20" s="1"/>
  <c r="Y906" i="20"/>
  <c r="AI906" i="20" s="1"/>
  <c r="T907" i="20"/>
  <c r="V907" i="20"/>
  <c r="AF907" i="20" s="1"/>
  <c r="X907" i="20"/>
  <c r="AH907" i="20" s="1"/>
  <c r="U908" i="20"/>
  <c r="AE908" i="20" s="1"/>
  <c r="W908" i="20"/>
  <c r="AG908" i="20" s="1"/>
  <c r="Y908" i="20"/>
  <c r="AI908" i="20" s="1"/>
  <c r="T909" i="20"/>
  <c r="V909" i="20"/>
  <c r="AF909" i="20" s="1"/>
  <c r="X909" i="20"/>
  <c r="AH909" i="20" s="1"/>
  <c r="U910" i="20"/>
  <c r="AE910" i="20" s="1"/>
  <c r="W910" i="20"/>
  <c r="AG910" i="20" s="1"/>
  <c r="Y910" i="20"/>
  <c r="AI910" i="20" s="1"/>
  <c r="T911" i="20"/>
  <c r="V911" i="20"/>
  <c r="AF911" i="20" s="1"/>
  <c r="X911" i="20"/>
  <c r="AH911" i="20" s="1"/>
  <c r="U912" i="20"/>
  <c r="AE912" i="20" s="1"/>
  <c r="W912" i="20"/>
  <c r="AG912" i="20" s="1"/>
  <c r="Y912" i="20"/>
  <c r="AI912" i="20" s="1"/>
  <c r="T913" i="20"/>
  <c r="V913" i="20"/>
  <c r="AF913" i="20" s="1"/>
  <c r="X913" i="20"/>
  <c r="AH913" i="20" s="1"/>
  <c r="U914" i="20"/>
  <c r="AE914" i="20" s="1"/>
  <c r="W914" i="20"/>
  <c r="AG914" i="20" s="1"/>
  <c r="Y914" i="20"/>
  <c r="AI914" i="20" s="1"/>
  <c r="T915" i="20"/>
  <c r="V915" i="20"/>
  <c r="AF915" i="20" s="1"/>
  <c r="X915" i="20"/>
  <c r="AH915" i="20" s="1"/>
  <c r="U916" i="20"/>
  <c r="AE916" i="20" s="1"/>
  <c r="W916" i="20"/>
  <c r="AG916" i="20" s="1"/>
  <c r="Y916" i="20"/>
  <c r="AI916" i="20" s="1"/>
  <c r="T917" i="20"/>
  <c r="V917" i="20"/>
  <c r="AF917" i="20" s="1"/>
  <c r="X917" i="20"/>
  <c r="AH917" i="20" s="1"/>
  <c r="U918" i="20"/>
  <c r="AE918" i="20" s="1"/>
  <c r="W918" i="20"/>
  <c r="AG918" i="20" s="1"/>
  <c r="Y918" i="20"/>
  <c r="AI918" i="20" s="1"/>
  <c r="T919" i="20"/>
  <c r="V919" i="20"/>
  <c r="AF919" i="20" s="1"/>
  <c r="X919" i="20"/>
  <c r="AH919" i="20" s="1"/>
  <c r="U920" i="20"/>
  <c r="AE920" i="20" s="1"/>
  <c r="W920" i="20"/>
  <c r="AG920" i="20" s="1"/>
  <c r="Y920" i="20"/>
  <c r="AI920" i="20" s="1"/>
  <c r="T921" i="20"/>
  <c r="V921" i="20"/>
  <c r="AF921" i="20" s="1"/>
  <c r="X921" i="20"/>
  <c r="AH921" i="20" s="1"/>
  <c r="U922" i="20"/>
  <c r="AE922" i="20" s="1"/>
  <c r="W922" i="20"/>
  <c r="AG922" i="20" s="1"/>
  <c r="Y922" i="20"/>
  <c r="AI922" i="20" s="1"/>
  <c r="T923" i="20"/>
  <c r="V923" i="20"/>
  <c r="AF923" i="20" s="1"/>
  <c r="X923" i="20"/>
  <c r="AH923" i="20" s="1"/>
  <c r="V924" i="20"/>
  <c r="AF924" i="20" s="1"/>
  <c r="Y926" i="20"/>
  <c r="AI926" i="20" s="1"/>
  <c r="AC926" i="20" s="1"/>
  <c r="W926" i="20"/>
  <c r="AG926" i="20" s="1"/>
  <c r="U926" i="20"/>
  <c r="AE926" i="20" s="1"/>
  <c r="T926" i="20"/>
  <c r="X926" i="20"/>
  <c r="AH926" i="20" s="1"/>
  <c r="V928" i="20"/>
  <c r="AF928" i="20" s="1"/>
  <c r="Y930" i="20"/>
  <c r="AI930" i="20" s="1"/>
  <c r="AC930" i="20" s="1"/>
  <c r="W930" i="20"/>
  <c r="AG930" i="20" s="1"/>
  <c r="U930" i="20"/>
  <c r="AE930" i="20" s="1"/>
  <c r="T930" i="20"/>
  <c r="X930" i="20"/>
  <c r="AH930" i="20" s="1"/>
  <c r="V932" i="20"/>
  <c r="AF932" i="20" s="1"/>
  <c r="Y934" i="20"/>
  <c r="AI934" i="20" s="1"/>
  <c r="AC934" i="20" s="1"/>
  <c r="W934" i="20"/>
  <c r="AG934" i="20" s="1"/>
  <c r="U934" i="20"/>
  <c r="AE934" i="20" s="1"/>
  <c r="T934" i="20"/>
  <c r="X934" i="20"/>
  <c r="AH934" i="20" s="1"/>
  <c r="V936" i="20"/>
  <c r="AF936" i="20" s="1"/>
  <c r="Y938" i="20"/>
  <c r="AI938" i="20" s="1"/>
  <c r="AC938" i="20" s="1"/>
  <c r="W938" i="20"/>
  <c r="AG938" i="20" s="1"/>
  <c r="U938" i="20"/>
  <c r="AE938" i="20" s="1"/>
  <c r="T938" i="20"/>
  <c r="X938" i="20"/>
  <c r="AH938" i="20" s="1"/>
  <c r="V940" i="20"/>
  <c r="AF940" i="20" s="1"/>
  <c r="Y942" i="20"/>
  <c r="AI942" i="20" s="1"/>
  <c r="AC942" i="20" s="1"/>
  <c r="W942" i="20"/>
  <c r="AG942" i="20" s="1"/>
  <c r="U942" i="20"/>
  <c r="AE942" i="20" s="1"/>
  <c r="T942" i="20"/>
  <c r="X942" i="20"/>
  <c r="AH942" i="20" s="1"/>
  <c r="V944" i="20"/>
  <c r="AF944" i="20" s="1"/>
  <c r="Y946" i="20"/>
  <c r="AI946" i="20" s="1"/>
  <c r="AC946" i="20" s="1"/>
  <c r="W946" i="20"/>
  <c r="AG946" i="20" s="1"/>
  <c r="U946" i="20"/>
  <c r="AE946" i="20" s="1"/>
  <c r="T946" i="20"/>
  <c r="X946" i="20"/>
  <c r="AH946" i="20" s="1"/>
  <c r="V948" i="20"/>
  <c r="AF948" i="20" s="1"/>
  <c r="Y950" i="20"/>
  <c r="AI950" i="20" s="1"/>
  <c r="AC950" i="20" s="1"/>
  <c r="W950" i="20"/>
  <c r="AG950" i="20" s="1"/>
  <c r="U950" i="20"/>
  <c r="AE950" i="20" s="1"/>
  <c r="T950" i="20"/>
  <c r="X950" i="20"/>
  <c r="AH950" i="20" s="1"/>
  <c r="V952" i="20"/>
  <c r="AF952" i="20" s="1"/>
  <c r="Y954" i="20"/>
  <c r="AI954" i="20" s="1"/>
  <c r="AC954" i="20" s="1"/>
  <c r="W954" i="20"/>
  <c r="AG954" i="20" s="1"/>
  <c r="U954" i="20"/>
  <c r="AE954" i="20" s="1"/>
  <c r="T954" i="20"/>
  <c r="X954" i="20"/>
  <c r="AH954" i="20" s="1"/>
  <c r="V956" i="20"/>
  <c r="AF956" i="20" s="1"/>
  <c r="Y958" i="20"/>
  <c r="AI958" i="20" s="1"/>
  <c r="AC958" i="20" s="1"/>
  <c r="W958" i="20"/>
  <c r="AG958" i="20" s="1"/>
  <c r="U958" i="20"/>
  <c r="AE958" i="20" s="1"/>
  <c r="T958" i="20"/>
  <c r="X958" i="20"/>
  <c r="AH958" i="20" s="1"/>
  <c r="T884" i="20"/>
  <c r="V884" i="20"/>
  <c r="AF884" i="20" s="1"/>
  <c r="X884" i="20"/>
  <c r="AH884" i="20" s="1"/>
  <c r="T886" i="20"/>
  <c r="V886" i="20"/>
  <c r="AF886" i="20" s="1"/>
  <c r="X886" i="20"/>
  <c r="AH886" i="20" s="1"/>
  <c r="T888" i="20"/>
  <c r="V888" i="20"/>
  <c r="AF888" i="20" s="1"/>
  <c r="X888" i="20"/>
  <c r="AH888" i="20" s="1"/>
  <c r="T890" i="20"/>
  <c r="V890" i="20"/>
  <c r="AF890" i="20" s="1"/>
  <c r="X890" i="20"/>
  <c r="AH890" i="20" s="1"/>
  <c r="T892" i="20"/>
  <c r="V892" i="20"/>
  <c r="AF892" i="20" s="1"/>
  <c r="X892" i="20"/>
  <c r="AH892" i="20" s="1"/>
  <c r="T894" i="20"/>
  <c r="V894" i="20"/>
  <c r="AF894" i="20" s="1"/>
  <c r="X894" i="20"/>
  <c r="AH894" i="20" s="1"/>
  <c r="T896" i="20"/>
  <c r="V896" i="20"/>
  <c r="AF896" i="20" s="1"/>
  <c r="X896" i="20"/>
  <c r="AH896" i="20" s="1"/>
  <c r="T898" i="20"/>
  <c r="V898" i="20"/>
  <c r="AF898" i="20" s="1"/>
  <c r="X898" i="20"/>
  <c r="AH898" i="20" s="1"/>
  <c r="T900" i="20"/>
  <c r="V900" i="20"/>
  <c r="AF900" i="20" s="1"/>
  <c r="X900" i="20"/>
  <c r="AH900" i="20" s="1"/>
  <c r="T902" i="20"/>
  <c r="V902" i="20"/>
  <c r="AF902" i="20" s="1"/>
  <c r="X902" i="20"/>
  <c r="AH902" i="20" s="1"/>
  <c r="T904" i="20"/>
  <c r="V904" i="20"/>
  <c r="AF904" i="20" s="1"/>
  <c r="X904" i="20"/>
  <c r="AH904" i="20" s="1"/>
  <c r="T906" i="20"/>
  <c r="V906" i="20"/>
  <c r="AF906" i="20" s="1"/>
  <c r="X906" i="20"/>
  <c r="AH906" i="20" s="1"/>
  <c r="T908" i="20"/>
  <c r="V908" i="20"/>
  <c r="AF908" i="20" s="1"/>
  <c r="X908" i="20"/>
  <c r="AH908" i="20" s="1"/>
  <c r="T910" i="20"/>
  <c r="V910" i="20"/>
  <c r="AF910" i="20" s="1"/>
  <c r="X910" i="20"/>
  <c r="AH910" i="20" s="1"/>
  <c r="T912" i="20"/>
  <c r="V912" i="20"/>
  <c r="AF912" i="20" s="1"/>
  <c r="X912" i="20"/>
  <c r="AH912" i="20" s="1"/>
  <c r="T914" i="20"/>
  <c r="V914" i="20"/>
  <c r="AF914" i="20" s="1"/>
  <c r="X914" i="20"/>
  <c r="AH914" i="20" s="1"/>
  <c r="T916" i="20"/>
  <c r="V916" i="20"/>
  <c r="AF916" i="20" s="1"/>
  <c r="X916" i="20"/>
  <c r="AH916" i="20" s="1"/>
  <c r="T918" i="20"/>
  <c r="V918" i="20"/>
  <c r="AF918" i="20" s="1"/>
  <c r="X918" i="20"/>
  <c r="AH918" i="20" s="1"/>
  <c r="T920" i="20"/>
  <c r="V920" i="20"/>
  <c r="AF920" i="20" s="1"/>
  <c r="X920" i="20"/>
  <c r="AH920" i="20" s="1"/>
  <c r="T922" i="20"/>
  <c r="V922" i="20"/>
  <c r="AF922" i="20" s="1"/>
  <c r="X922" i="20"/>
  <c r="AH922" i="20" s="1"/>
  <c r="Y924" i="20"/>
  <c r="AI924" i="20" s="1"/>
  <c r="W924" i="20"/>
  <c r="AG924" i="20" s="1"/>
  <c r="U924" i="20"/>
  <c r="AE924" i="20" s="1"/>
  <c r="T924" i="20"/>
  <c r="X924" i="20"/>
  <c r="AH924" i="20" s="1"/>
  <c r="Y928" i="20"/>
  <c r="AI928" i="20" s="1"/>
  <c r="W928" i="20"/>
  <c r="AG928" i="20" s="1"/>
  <c r="U928" i="20"/>
  <c r="AE928" i="20" s="1"/>
  <c r="T928" i="20"/>
  <c r="X928" i="20"/>
  <c r="AH928" i="20" s="1"/>
  <c r="Y932" i="20"/>
  <c r="AI932" i="20" s="1"/>
  <c r="W932" i="20"/>
  <c r="AG932" i="20" s="1"/>
  <c r="U932" i="20"/>
  <c r="AE932" i="20" s="1"/>
  <c r="T932" i="20"/>
  <c r="X932" i="20"/>
  <c r="AH932" i="20" s="1"/>
  <c r="Y936" i="20"/>
  <c r="AI936" i="20" s="1"/>
  <c r="W936" i="20"/>
  <c r="AG936" i="20" s="1"/>
  <c r="U936" i="20"/>
  <c r="AE936" i="20" s="1"/>
  <c r="T936" i="20"/>
  <c r="X936" i="20"/>
  <c r="AH936" i="20" s="1"/>
  <c r="Y940" i="20"/>
  <c r="AI940" i="20" s="1"/>
  <c r="W940" i="20"/>
  <c r="AG940" i="20" s="1"/>
  <c r="U940" i="20"/>
  <c r="AE940" i="20" s="1"/>
  <c r="T940" i="20"/>
  <c r="X940" i="20"/>
  <c r="AH940" i="20" s="1"/>
  <c r="Y944" i="20"/>
  <c r="AI944" i="20" s="1"/>
  <c r="W944" i="20"/>
  <c r="AG944" i="20" s="1"/>
  <c r="U944" i="20"/>
  <c r="AE944" i="20" s="1"/>
  <c r="T944" i="20"/>
  <c r="X944" i="20"/>
  <c r="AH944" i="20" s="1"/>
  <c r="Y948" i="20"/>
  <c r="AI948" i="20" s="1"/>
  <c r="W948" i="20"/>
  <c r="AG948" i="20" s="1"/>
  <c r="U948" i="20"/>
  <c r="AE948" i="20" s="1"/>
  <c r="T948" i="20"/>
  <c r="X948" i="20"/>
  <c r="AH948" i="20" s="1"/>
  <c r="Y952" i="20"/>
  <c r="AI952" i="20" s="1"/>
  <c r="W952" i="20"/>
  <c r="AG952" i="20" s="1"/>
  <c r="U952" i="20"/>
  <c r="AE952" i="20" s="1"/>
  <c r="T952" i="20"/>
  <c r="X952" i="20"/>
  <c r="AH952" i="20" s="1"/>
  <c r="Y956" i="20"/>
  <c r="AI956" i="20" s="1"/>
  <c r="W956" i="20"/>
  <c r="AG956" i="20" s="1"/>
  <c r="U956" i="20"/>
  <c r="AE956" i="20" s="1"/>
  <c r="T956" i="20"/>
  <c r="X956" i="20"/>
  <c r="AH956" i="20" s="1"/>
  <c r="Z960" i="20"/>
  <c r="AJ960" i="20" s="1"/>
  <c r="X960" i="20"/>
  <c r="AH960" i="20" s="1"/>
  <c r="V960" i="20"/>
  <c r="AF960" i="20" s="1"/>
  <c r="Y960" i="20"/>
  <c r="AI960" i="20" s="1"/>
  <c r="W960" i="20"/>
  <c r="AG960" i="20" s="1"/>
  <c r="U960" i="20"/>
  <c r="AE960" i="20" s="1"/>
  <c r="T960" i="20"/>
  <c r="T925" i="20"/>
  <c r="V925" i="20"/>
  <c r="AF925" i="20" s="1"/>
  <c r="X925" i="20"/>
  <c r="AH925" i="20" s="1"/>
  <c r="T927" i="20"/>
  <c r="V927" i="20"/>
  <c r="AF927" i="20" s="1"/>
  <c r="X927" i="20"/>
  <c r="AH927" i="20" s="1"/>
  <c r="T929" i="20"/>
  <c r="V929" i="20"/>
  <c r="AF929" i="20" s="1"/>
  <c r="X929" i="20"/>
  <c r="AH929" i="20" s="1"/>
  <c r="T931" i="20"/>
  <c r="V931" i="20"/>
  <c r="AF931" i="20" s="1"/>
  <c r="X931" i="20"/>
  <c r="AH931" i="20" s="1"/>
  <c r="T933" i="20"/>
  <c r="V933" i="20"/>
  <c r="AF933" i="20" s="1"/>
  <c r="X933" i="20"/>
  <c r="AH933" i="20" s="1"/>
  <c r="T935" i="20"/>
  <c r="V935" i="20"/>
  <c r="AF935" i="20" s="1"/>
  <c r="X935" i="20"/>
  <c r="AH935" i="20" s="1"/>
  <c r="T937" i="20"/>
  <c r="V937" i="20"/>
  <c r="AF937" i="20" s="1"/>
  <c r="X937" i="20"/>
  <c r="AH937" i="20" s="1"/>
  <c r="T939" i="20"/>
  <c r="V939" i="20"/>
  <c r="AF939" i="20" s="1"/>
  <c r="X939" i="20"/>
  <c r="AH939" i="20" s="1"/>
  <c r="T941" i="20"/>
  <c r="V941" i="20"/>
  <c r="AF941" i="20" s="1"/>
  <c r="X941" i="20"/>
  <c r="AH941" i="20" s="1"/>
  <c r="T943" i="20"/>
  <c r="V943" i="20"/>
  <c r="AF943" i="20" s="1"/>
  <c r="X943" i="20"/>
  <c r="AH943" i="20" s="1"/>
  <c r="T945" i="20"/>
  <c r="V945" i="20"/>
  <c r="AF945" i="20" s="1"/>
  <c r="X945" i="20"/>
  <c r="AH945" i="20" s="1"/>
  <c r="T947" i="20"/>
  <c r="V947" i="20"/>
  <c r="AF947" i="20" s="1"/>
  <c r="X947" i="20"/>
  <c r="AH947" i="20" s="1"/>
  <c r="T949" i="20"/>
  <c r="V949" i="20"/>
  <c r="AF949" i="20" s="1"/>
  <c r="X949" i="20"/>
  <c r="AH949" i="20" s="1"/>
  <c r="T951" i="20"/>
  <c r="V951" i="20"/>
  <c r="AF951" i="20" s="1"/>
  <c r="X951" i="20"/>
  <c r="AH951" i="20" s="1"/>
  <c r="T953" i="20"/>
  <c r="V953" i="20"/>
  <c r="AF953" i="20" s="1"/>
  <c r="X953" i="20"/>
  <c r="AH953" i="20" s="1"/>
  <c r="T955" i="20"/>
  <c r="V955" i="20"/>
  <c r="AF955" i="20" s="1"/>
  <c r="X955" i="20"/>
  <c r="AH955" i="20" s="1"/>
  <c r="T957" i="20"/>
  <c r="V957" i="20"/>
  <c r="AF957" i="20" s="1"/>
  <c r="X957" i="20"/>
  <c r="AH957" i="20" s="1"/>
  <c r="T959" i="20"/>
  <c r="V959" i="20"/>
  <c r="AF959" i="20" s="1"/>
  <c r="X959" i="20"/>
  <c r="AH959" i="20" s="1"/>
  <c r="T961" i="20"/>
  <c r="V961" i="20"/>
  <c r="AF961" i="20" s="1"/>
  <c r="X961" i="20"/>
  <c r="AH961" i="20" s="1"/>
  <c r="U962" i="20"/>
  <c r="AE962" i="20" s="1"/>
  <c r="W962" i="20"/>
  <c r="AG962" i="20" s="1"/>
  <c r="Y962" i="20"/>
  <c r="AI962" i="20" s="1"/>
  <c r="T963" i="20"/>
  <c r="V963" i="20"/>
  <c r="AF963" i="20" s="1"/>
  <c r="X963" i="20"/>
  <c r="AH963" i="20" s="1"/>
  <c r="U964" i="20"/>
  <c r="AE964" i="20" s="1"/>
  <c r="W964" i="20"/>
  <c r="AG964" i="20" s="1"/>
  <c r="Y964" i="20"/>
  <c r="AI964" i="20" s="1"/>
  <c r="T965" i="20"/>
  <c r="V965" i="20"/>
  <c r="AF965" i="20" s="1"/>
  <c r="X965" i="20"/>
  <c r="AH965" i="20" s="1"/>
  <c r="U966" i="20"/>
  <c r="AE966" i="20" s="1"/>
  <c r="W966" i="20"/>
  <c r="AG966" i="20" s="1"/>
  <c r="Y966" i="20"/>
  <c r="AI966" i="20" s="1"/>
  <c r="T967" i="20"/>
  <c r="V967" i="20"/>
  <c r="AF967" i="20" s="1"/>
  <c r="X967" i="20"/>
  <c r="AH967" i="20" s="1"/>
  <c r="U968" i="20"/>
  <c r="AE968" i="20" s="1"/>
  <c r="W968" i="20"/>
  <c r="AG968" i="20" s="1"/>
  <c r="Y968" i="20"/>
  <c r="AI968" i="20" s="1"/>
  <c r="T969" i="20"/>
  <c r="V969" i="20"/>
  <c r="AF969" i="20" s="1"/>
  <c r="X969" i="20"/>
  <c r="AH969" i="20" s="1"/>
  <c r="U970" i="20"/>
  <c r="AE970" i="20" s="1"/>
  <c r="W970" i="20"/>
  <c r="AG970" i="20" s="1"/>
  <c r="Y970" i="20"/>
  <c r="AI970" i="20" s="1"/>
  <c r="T971" i="20"/>
  <c r="V971" i="20"/>
  <c r="AF971" i="20" s="1"/>
  <c r="X971" i="20"/>
  <c r="AH971" i="20" s="1"/>
  <c r="U972" i="20"/>
  <c r="AE972" i="20" s="1"/>
  <c r="W972" i="20"/>
  <c r="AG972" i="20" s="1"/>
  <c r="Y972" i="20"/>
  <c r="AI972" i="20" s="1"/>
  <c r="T973" i="20"/>
  <c r="V973" i="20"/>
  <c r="AF973" i="20" s="1"/>
  <c r="X973" i="20"/>
  <c r="AH973" i="20" s="1"/>
  <c r="U974" i="20"/>
  <c r="AE974" i="20" s="1"/>
  <c r="W974" i="20"/>
  <c r="AG974" i="20" s="1"/>
  <c r="Y974" i="20"/>
  <c r="AI974" i="20" s="1"/>
  <c r="T975" i="20"/>
  <c r="V975" i="20"/>
  <c r="AF975" i="20" s="1"/>
  <c r="X975" i="20"/>
  <c r="AH975" i="20" s="1"/>
  <c r="U976" i="20"/>
  <c r="AE976" i="20" s="1"/>
  <c r="W976" i="20"/>
  <c r="AG976" i="20" s="1"/>
  <c r="Y976" i="20"/>
  <c r="AI976" i="20" s="1"/>
  <c r="T977" i="20"/>
  <c r="V977" i="20"/>
  <c r="AF977" i="20" s="1"/>
  <c r="X977" i="20"/>
  <c r="AH977" i="20" s="1"/>
  <c r="U978" i="20"/>
  <c r="AE978" i="20" s="1"/>
  <c r="W978" i="20"/>
  <c r="AG978" i="20" s="1"/>
  <c r="Y978" i="20"/>
  <c r="AI978" i="20" s="1"/>
  <c r="T979" i="20"/>
  <c r="V979" i="20"/>
  <c r="AF979" i="20" s="1"/>
  <c r="X979" i="20"/>
  <c r="AH979" i="20" s="1"/>
  <c r="U980" i="20"/>
  <c r="AE980" i="20" s="1"/>
  <c r="W980" i="20"/>
  <c r="AG980" i="20" s="1"/>
  <c r="Y980" i="20"/>
  <c r="AI980" i="20" s="1"/>
  <c r="T981" i="20"/>
  <c r="V981" i="20"/>
  <c r="AF981" i="20" s="1"/>
  <c r="X981" i="20"/>
  <c r="AH981" i="20" s="1"/>
  <c r="U982" i="20"/>
  <c r="AE982" i="20" s="1"/>
  <c r="W982" i="20"/>
  <c r="AG982" i="20" s="1"/>
  <c r="Y982" i="20"/>
  <c r="AI982" i="20" s="1"/>
  <c r="T983" i="20"/>
  <c r="V983" i="20"/>
  <c r="AF983" i="20" s="1"/>
  <c r="X983" i="20"/>
  <c r="AH983" i="20" s="1"/>
  <c r="U984" i="20"/>
  <c r="AE984" i="20" s="1"/>
  <c r="W984" i="20"/>
  <c r="AG984" i="20" s="1"/>
  <c r="Y984" i="20"/>
  <c r="AI984" i="20" s="1"/>
  <c r="T985" i="20"/>
  <c r="V985" i="20"/>
  <c r="AF985" i="20" s="1"/>
  <c r="X985" i="20"/>
  <c r="AH985" i="20" s="1"/>
  <c r="U986" i="20"/>
  <c r="AE986" i="20" s="1"/>
  <c r="W986" i="20"/>
  <c r="AG986" i="20" s="1"/>
  <c r="Y986" i="20"/>
  <c r="AI986" i="20" s="1"/>
  <c r="T987" i="20"/>
  <c r="V987" i="20"/>
  <c r="AF987" i="20" s="1"/>
  <c r="X987" i="20"/>
  <c r="AH987" i="20" s="1"/>
  <c r="U988" i="20"/>
  <c r="AE988" i="20" s="1"/>
  <c r="W988" i="20"/>
  <c r="AG988" i="20" s="1"/>
  <c r="Y988" i="20"/>
  <c r="AI988" i="20" s="1"/>
  <c r="T989" i="20"/>
  <c r="V989" i="20"/>
  <c r="AF989" i="20" s="1"/>
  <c r="X989" i="20"/>
  <c r="AH989" i="20" s="1"/>
  <c r="U990" i="20"/>
  <c r="AE990" i="20" s="1"/>
  <c r="W990" i="20"/>
  <c r="AG990" i="20" s="1"/>
  <c r="Y990" i="20"/>
  <c r="AI990" i="20" s="1"/>
  <c r="T991" i="20"/>
  <c r="V991" i="20"/>
  <c r="AF991" i="20" s="1"/>
  <c r="X991" i="20"/>
  <c r="AH991" i="20" s="1"/>
  <c r="U992" i="20"/>
  <c r="AE992" i="20" s="1"/>
  <c r="W992" i="20"/>
  <c r="AG992" i="20" s="1"/>
  <c r="Y992" i="20"/>
  <c r="AI992" i="20" s="1"/>
  <c r="T993" i="20"/>
  <c r="V993" i="20"/>
  <c r="AF993" i="20" s="1"/>
  <c r="X993" i="20"/>
  <c r="AH993" i="20" s="1"/>
  <c r="U994" i="20"/>
  <c r="AE994" i="20" s="1"/>
  <c r="W994" i="20"/>
  <c r="AG994" i="20" s="1"/>
  <c r="Y994" i="20"/>
  <c r="AI994" i="20" s="1"/>
  <c r="T995" i="20"/>
  <c r="V995" i="20"/>
  <c r="AF995" i="20" s="1"/>
  <c r="X995" i="20"/>
  <c r="AH995" i="20" s="1"/>
  <c r="U996" i="20"/>
  <c r="AE996" i="20" s="1"/>
  <c r="W996" i="20"/>
  <c r="AG996" i="20" s="1"/>
  <c r="Y996" i="20"/>
  <c r="AI996" i="20" s="1"/>
  <c r="T997" i="20"/>
  <c r="V997" i="20"/>
  <c r="AF997" i="20" s="1"/>
  <c r="X997" i="20"/>
  <c r="AH997" i="20" s="1"/>
  <c r="U998" i="20"/>
  <c r="AE998" i="20" s="1"/>
  <c r="W998" i="20"/>
  <c r="AG998" i="20" s="1"/>
  <c r="Y998" i="20"/>
  <c r="AI998" i="20" s="1"/>
  <c r="T999" i="20"/>
  <c r="V999" i="20"/>
  <c r="AF999" i="20" s="1"/>
  <c r="X999" i="20"/>
  <c r="AH999" i="20" s="1"/>
  <c r="U1000" i="20"/>
  <c r="AE1000" i="20" s="1"/>
  <c r="W1000" i="20"/>
  <c r="AG1000" i="20" s="1"/>
  <c r="Y1000" i="20"/>
  <c r="AI1000" i="20" s="1"/>
  <c r="T962" i="20"/>
  <c r="V962" i="20"/>
  <c r="AF962" i="20" s="1"/>
  <c r="X962" i="20"/>
  <c r="AH962" i="20" s="1"/>
  <c r="T964" i="20"/>
  <c r="V964" i="20"/>
  <c r="AF964" i="20" s="1"/>
  <c r="X964" i="20"/>
  <c r="AH964" i="20" s="1"/>
  <c r="T966" i="20"/>
  <c r="V966" i="20"/>
  <c r="AF966" i="20" s="1"/>
  <c r="X966" i="20"/>
  <c r="AH966" i="20" s="1"/>
  <c r="T968" i="20"/>
  <c r="V968" i="20"/>
  <c r="AF968" i="20" s="1"/>
  <c r="X968" i="20"/>
  <c r="AH968" i="20" s="1"/>
  <c r="T970" i="20"/>
  <c r="V970" i="20"/>
  <c r="AF970" i="20" s="1"/>
  <c r="X970" i="20"/>
  <c r="AH970" i="20" s="1"/>
  <c r="T972" i="20"/>
  <c r="V972" i="20"/>
  <c r="AF972" i="20" s="1"/>
  <c r="X972" i="20"/>
  <c r="AH972" i="20" s="1"/>
  <c r="T974" i="20"/>
  <c r="V974" i="20"/>
  <c r="AF974" i="20" s="1"/>
  <c r="X974" i="20"/>
  <c r="AH974" i="20" s="1"/>
  <c r="T976" i="20"/>
  <c r="V976" i="20"/>
  <c r="AF976" i="20" s="1"/>
  <c r="X976" i="20"/>
  <c r="AH976" i="20" s="1"/>
  <c r="T978" i="20"/>
  <c r="V978" i="20"/>
  <c r="AF978" i="20" s="1"/>
  <c r="X978" i="20"/>
  <c r="AH978" i="20" s="1"/>
  <c r="T980" i="20"/>
  <c r="V980" i="20"/>
  <c r="AF980" i="20" s="1"/>
  <c r="X980" i="20"/>
  <c r="AH980" i="20" s="1"/>
  <c r="T982" i="20"/>
  <c r="V982" i="20"/>
  <c r="AF982" i="20" s="1"/>
  <c r="X982" i="20"/>
  <c r="AH982" i="20" s="1"/>
  <c r="T984" i="20"/>
  <c r="V984" i="20"/>
  <c r="AF984" i="20" s="1"/>
  <c r="X984" i="20"/>
  <c r="AH984" i="20" s="1"/>
  <c r="T986" i="20"/>
  <c r="V986" i="20"/>
  <c r="AF986" i="20" s="1"/>
  <c r="X986" i="20"/>
  <c r="AH986" i="20" s="1"/>
  <c r="T988" i="20"/>
  <c r="V988" i="20"/>
  <c r="AF988" i="20" s="1"/>
  <c r="X988" i="20"/>
  <c r="AH988" i="20" s="1"/>
  <c r="T990" i="20"/>
  <c r="V990" i="20"/>
  <c r="AF990" i="20" s="1"/>
  <c r="X990" i="20"/>
  <c r="AH990" i="20" s="1"/>
  <c r="T992" i="20"/>
  <c r="V992" i="20"/>
  <c r="AF992" i="20" s="1"/>
  <c r="X992" i="20"/>
  <c r="AH992" i="20" s="1"/>
  <c r="T994" i="20"/>
  <c r="V994" i="20"/>
  <c r="AF994" i="20" s="1"/>
  <c r="X994" i="20"/>
  <c r="AH994" i="20" s="1"/>
  <c r="T996" i="20"/>
  <c r="V996" i="20"/>
  <c r="AF996" i="20" s="1"/>
  <c r="X996" i="20"/>
  <c r="AH996" i="20" s="1"/>
  <c r="T998" i="20"/>
  <c r="V998" i="20"/>
  <c r="AF998" i="20" s="1"/>
  <c r="X998" i="20"/>
  <c r="AH998" i="20" s="1"/>
  <c r="T1000" i="20"/>
  <c r="V1000" i="20"/>
  <c r="AF1000" i="20" s="1"/>
  <c r="X1000" i="20"/>
  <c r="AH1000" i="20" s="1"/>
  <c r="AC956" i="20" l="1"/>
  <c r="AC948" i="20"/>
  <c r="AB948" i="20" s="1"/>
  <c r="AA948" i="20" s="1"/>
  <c r="AC940" i="20"/>
  <c r="AC932" i="20"/>
  <c r="AC924" i="20"/>
  <c r="AB924" i="20" s="1"/>
  <c r="AA924" i="20" s="1"/>
  <c r="AC882" i="20"/>
  <c r="AB882" i="20" s="1"/>
  <c r="AA882" i="20" s="1"/>
  <c r="AC874" i="20"/>
  <c r="AB874" i="20" s="1"/>
  <c r="AA874" i="20" s="1"/>
  <c r="AC866" i="20"/>
  <c r="AB866" i="20" s="1"/>
  <c r="AA866" i="20" s="1"/>
  <c r="AC858" i="20"/>
  <c r="AC850" i="20"/>
  <c r="AC842" i="20"/>
  <c r="AB842" i="20" s="1"/>
  <c r="AA842" i="20" s="1"/>
  <c r="AC834" i="20"/>
  <c r="AB834" i="20" s="1"/>
  <c r="AA834" i="20" s="1"/>
  <c r="AC826" i="20"/>
  <c r="AC818" i="20"/>
  <c r="AB818" i="20" s="1"/>
  <c r="AA818" i="20" s="1"/>
  <c r="AC810" i="20"/>
  <c r="AC802" i="20"/>
  <c r="AB802" i="20" s="1"/>
  <c r="AA802" i="20" s="1"/>
  <c r="AC794" i="20"/>
  <c r="AC790" i="20"/>
  <c r="AB790" i="20" s="1"/>
  <c r="AC782" i="20"/>
  <c r="AC774" i="20"/>
  <c r="AB774" i="20" s="1"/>
  <c r="AA774" i="20" s="1"/>
  <c r="AC766" i="20"/>
  <c r="AC758" i="20"/>
  <c r="AB758" i="20" s="1"/>
  <c r="AA758" i="20" s="1"/>
  <c r="AC750" i="20"/>
  <c r="AB750" i="20" s="1"/>
  <c r="AA750" i="20" s="1"/>
  <c r="AC742" i="20"/>
  <c r="AB742" i="20" s="1"/>
  <c r="AA742" i="20" s="1"/>
  <c r="AC734" i="20"/>
  <c r="AC722" i="20"/>
  <c r="AB722" i="20" s="1"/>
  <c r="AA722" i="20" s="1"/>
  <c r="AC714" i="20"/>
  <c r="AB714" i="20" s="1"/>
  <c r="AC706" i="20"/>
  <c r="AB706" i="20" s="1"/>
  <c r="AA706" i="20" s="1"/>
  <c r="AC698" i="20"/>
  <c r="AC682" i="20"/>
  <c r="AB682" i="20" s="1"/>
  <c r="AA682" i="20" s="1"/>
  <c r="AC674" i="20"/>
  <c r="AB674" i="20" s="1"/>
  <c r="AA674" i="20" s="1"/>
  <c r="AC666" i="20"/>
  <c r="AB666" i="20" s="1"/>
  <c r="AA666" i="20" s="1"/>
  <c r="AC658" i="20"/>
  <c r="AC650" i="20"/>
  <c r="AB650" i="20" s="1"/>
  <c r="AA650" i="20" s="1"/>
  <c r="AC642" i="20"/>
  <c r="AB642" i="20" s="1"/>
  <c r="AC634" i="20"/>
  <c r="AB634" i="20" s="1"/>
  <c r="AC618" i="20"/>
  <c r="AC610" i="20"/>
  <c r="AB610" i="20" s="1"/>
  <c r="AC602" i="20"/>
  <c r="AB602" i="20" s="1"/>
  <c r="AA602" i="20" s="1"/>
  <c r="AC594" i="20"/>
  <c r="AB594" i="20" s="1"/>
  <c r="AA594" i="20" s="1"/>
  <c r="AC586" i="20"/>
  <c r="AB586" i="20" s="1"/>
  <c r="AA586" i="20" s="1"/>
  <c r="AC578" i="20"/>
  <c r="AB578" i="20" s="1"/>
  <c r="AA578" i="20" s="1"/>
  <c r="AC570" i="20"/>
  <c r="AB570" i="20" s="1"/>
  <c r="AA570" i="20" s="1"/>
  <c r="AC562" i="20"/>
  <c r="AB562" i="20" s="1"/>
  <c r="AA562" i="20" s="1"/>
  <c r="AC554" i="20"/>
  <c r="AC546" i="20"/>
  <c r="AC626" i="20"/>
  <c r="AB626" i="20" s="1"/>
  <c r="AC920" i="20"/>
  <c r="AB920" i="20" s="1"/>
  <c r="AA920" i="20" s="1"/>
  <c r="AC916" i="20"/>
  <c r="AC912" i="20"/>
  <c r="AB912" i="20" s="1"/>
  <c r="AA912" i="20" s="1"/>
  <c r="AC908" i="20"/>
  <c r="AB908" i="20" s="1"/>
  <c r="AA908" i="20" s="1"/>
  <c r="AC904" i="20"/>
  <c r="AB904" i="20" s="1"/>
  <c r="AA904" i="20" s="1"/>
  <c r="AC900" i="20"/>
  <c r="AB900" i="20" s="1"/>
  <c r="AA900" i="20" s="1"/>
  <c r="AC896" i="20"/>
  <c r="AB896" i="20" s="1"/>
  <c r="AA896" i="20" s="1"/>
  <c r="AC892" i="20"/>
  <c r="AC888" i="20"/>
  <c r="AB888" i="20" s="1"/>
  <c r="AA888" i="20" s="1"/>
  <c r="AC884" i="20"/>
  <c r="AC690" i="20"/>
  <c r="AB690" i="20" s="1"/>
  <c r="AA690" i="20" s="1"/>
  <c r="AC33" i="20"/>
  <c r="AC29" i="20"/>
  <c r="AB29" i="20" s="1"/>
  <c r="AA29" i="20" s="1"/>
  <c r="AC25" i="20"/>
  <c r="AC21" i="20"/>
  <c r="AB21" i="20" s="1"/>
  <c r="AA21" i="20" s="1"/>
  <c r="AC88" i="20"/>
  <c r="AB88" i="20" s="1"/>
  <c r="AA88" i="20" s="1"/>
  <c r="AC918" i="20"/>
  <c r="AB918" i="20" s="1"/>
  <c r="AA918" i="20" s="1"/>
  <c r="AC914" i="20"/>
  <c r="AB914" i="20" s="1"/>
  <c r="AA914" i="20" s="1"/>
  <c r="AC902" i="20"/>
  <c r="AB902" i="20" s="1"/>
  <c r="AA902" i="20" s="1"/>
  <c r="AC898" i="20"/>
  <c r="AB898" i="20" s="1"/>
  <c r="AA898" i="20" s="1"/>
  <c r="AC894" i="20"/>
  <c r="AB894" i="20" s="1"/>
  <c r="AA894" i="20" s="1"/>
  <c r="AC1000" i="20"/>
  <c r="AC998" i="20"/>
  <c r="AB998" i="20" s="1"/>
  <c r="AA998" i="20" s="1"/>
  <c r="AC996" i="20"/>
  <c r="AB996" i="20" s="1"/>
  <c r="AA996" i="20" s="1"/>
  <c r="AC994" i="20"/>
  <c r="AB994" i="20" s="1"/>
  <c r="AA994" i="20" s="1"/>
  <c r="AC992" i="20"/>
  <c r="AB992" i="20" s="1"/>
  <c r="AA992" i="20" s="1"/>
  <c r="AC990" i="20"/>
  <c r="AB990" i="20" s="1"/>
  <c r="AA990" i="20" s="1"/>
  <c r="AC988" i="20"/>
  <c r="AB988" i="20" s="1"/>
  <c r="AA988" i="20" s="1"/>
  <c r="AC986" i="20"/>
  <c r="AB986" i="20" s="1"/>
  <c r="AA986" i="20" s="1"/>
  <c r="AC984" i="20"/>
  <c r="AB984" i="20" s="1"/>
  <c r="AA984" i="20" s="1"/>
  <c r="AC982" i="20"/>
  <c r="AB982" i="20" s="1"/>
  <c r="AA982" i="20" s="1"/>
  <c r="AC980" i="20"/>
  <c r="AB980" i="20" s="1"/>
  <c r="AA980" i="20" s="1"/>
  <c r="AC978" i="20"/>
  <c r="AB978" i="20" s="1"/>
  <c r="AA978" i="20" s="1"/>
  <c r="AC976" i="20"/>
  <c r="AB976" i="20" s="1"/>
  <c r="AA976" i="20" s="1"/>
  <c r="AC974" i="20"/>
  <c r="AB974" i="20" s="1"/>
  <c r="AA974" i="20" s="1"/>
  <c r="AC972" i="20"/>
  <c r="AB972" i="20" s="1"/>
  <c r="AA972" i="20" s="1"/>
  <c r="AC970" i="20"/>
  <c r="AB970" i="20" s="1"/>
  <c r="AA970" i="20" s="1"/>
  <c r="AC968" i="20"/>
  <c r="AC966" i="20"/>
  <c r="AB966" i="20" s="1"/>
  <c r="AA966" i="20" s="1"/>
  <c r="AC964" i="20"/>
  <c r="AB964" i="20" s="1"/>
  <c r="AA964" i="20" s="1"/>
  <c r="AC962" i="20"/>
  <c r="AB962" i="20" s="1"/>
  <c r="AA962" i="20" s="1"/>
  <c r="AC952" i="20"/>
  <c r="AB952" i="20" s="1"/>
  <c r="AA952" i="20" s="1"/>
  <c r="AC944" i="20"/>
  <c r="AB944" i="20" s="1"/>
  <c r="AA944" i="20" s="1"/>
  <c r="AC936" i="20"/>
  <c r="AB936" i="20" s="1"/>
  <c r="AA936" i="20" s="1"/>
  <c r="AC928" i="20"/>
  <c r="AB928" i="20" s="1"/>
  <c r="AA928" i="20" s="1"/>
  <c r="AC543" i="20"/>
  <c r="AC541" i="20"/>
  <c r="AC539" i="20"/>
  <c r="AB539" i="20" s="1"/>
  <c r="AC537" i="20"/>
  <c r="AB537" i="20" s="1"/>
  <c r="AC535" i="20"/>
  <c r="AC533" i="20"/>
  <c r="AB533" i="20" s="1"/>
  <c r="AC531" i="20"/>
  <c r="AB531" i="20" s="1"/>
  <c r="AC529" i="20"/>
  <c r="AB529" i="20" s="1"/>
  <c r="AC527" i="20"/>
  <c r="AC525" i="20"/>
  <c r="AB525" i="20" s="1"/>
  <c r="AC523" i="20"/>
  <c r="AB523" i="20" s="1"/>
  <c r="AC521" i="20"/>
  <c r="AB521" i="20" s="1"/>
  <c r="AC519" i="20"/>
  <c r="AC517" i="20"/>
  <c r="AB517" i="20" s="1"/>
  <c r="AC515" i="20"/>
  <c r="AB515" i="20" s="1"/>
  <c r="AC513" i="20"/>
  <c r="AB513" i="20" s="1"/>
  <c r="AC511" i="20"/>
  <c r="AC509" i="20"/>
  <c r="AB509" i="20" s="1"/>
  <c r="AC507" i="20"/>
  <c r="AB507" i="20" s="1"/>
  <c r="AC505" i="20"/>
  <c r="AB505" i="20" s="1"/>
  <c r="AC503" i="20"/>
  <c r="AB503" i="20" s="1"/>
  <c r="AC501" i="20"/>
  <c r="AB501" i="20" s="1"/>
  <c r="AC499" i="20"/>
  <c r="AC497" i="20"/>
  <c r="AB497" i="20" s="1"/>
  <c r="AC495" i="20"/>
  <c r="AC493" i="20"/>
  <c r="AB493" i="20" s="1"/>
  <c r="AC491" i="20"/>
  <c r="AB491" i="20" s="1"/>
  <c r="AC489" i="20"/>
  <c r="AB489" i="20" s="1"/>
  <c r="AC487" i="20"/>
  <c r="AC485" i="20"/>
  <c r="AB485" i="20" s="1"/>
  <c r="AC483" i="20"/>
  <c r="AC481" i="20"/>
  <c r="AB481" i="20" s="1"/>
  <c r="AC479" i="20"/>
  <c r="AB479" i="20" s="1"/>
  <c r="AC477" i="20"/>
  <c r="AB477" i="20" s="1"/>
  <c r="AC475" i="20"/>
  <c r="AB475" i="20" s="1"/>
  <c r="AC473" i="20"/>
  <c r="AB473" i="20" s="1"/>
  <c r="AC471" i="20"/>
  <c r="AC469" i="20"/>
  <c r="AB469" i="20" s="1"/>
  <c r="AC467" i="20"/>
  <c r="AB467" i="20" s="1"/>
  <c r="AC465" i="20"/>
  <c r="AB465" i="20" s="1"/>
  <c r="AC463" i="20"/>
  <c r="AC461" i="20"/>
  <c r="AB461" i="20" s="1"/>
  <c r="AC459" i="20"/>
  <c r="AB459" i="20" s="1"/>
  <c r="AC457" i="20"/>
  <c r="AB457" i="20" s="1"/>
  <c r="AC922" i="20"/>
  <c r="AB922" i="20" s="1"/>
  <c r="AA922" i="20" s="1"/>
  <c r="AC910" i="20"/>
  <c r="AB910" i="20" s="1"/>
  <c r="AA910" i="20" s="1"/>
  <c r="AC906" i="20"/>
  <c r="AB906" i="20" s="1"/>
  <c r="AA906" i="20" s="1"/>
  <c r="AC890" i="20"/>
  <c r="AB890" i="20" s="1"/>
  <c r="AA890" i="20" s="1"/>
  <c r="AC886" i="20"/>
  <c r="AC999" i="20"/>
  <c r="AC995" i="20"/>
  <c r="AB995" i="20" s="1"/>
  <c r="AC991" i="20"/>
  <c r="AB991" i="20" s="1"/>
  <c r="AC987" i="20"/>
  <c r="AC983" i="20"/>
  <c r="AB983" i="20" s="1"/>
  <c r="AC979" i="20"/>
  <c r="AB979" i="20" s="1"/>
  <c r="AC975" i="20"/>
  <c r="AB975" i="20" s="1"/>
  <c r="AC971" i="20"/>
  <c r="AB971" i="20" s="1"/>
  <c r="AC967" i="20"/>
  <c r="AB967" i="20" s="1"/>
  <c r="AC963" i="20"/>
  <c r="AB963" i="20" s="1"/>
  <c r="AC959" i="20"/>
  <c r="AB959" i="20" s="1"/>
  <c r="AC955" i="20"/>
  <c r="AB955" i="20" s="1"/>
  <c r="AC951" i="20"/>
  <c r="AC947" i="20"/>
  <c r="AB947" i="20" s="1"/>
  <c r="AC943" i="20"/>
  <c r="AB943" i="20" s="1"/>
  <c r="AC939" i="20"/>
  <c r="AC935" i="20"/>
  <c r="AB935" i="20" s="1"/>
  <c r="AC931" i="20"/>
  <c r="AB931" i="20" s="1"/>
  <c r="AC927" i="20"/>
  <c r="AB927" i="20" s="1"/>
  <c r="AC923" i="20"/>
  <c r="AC919" i="20"/>
  <c r="AB919" i="20" s="1"/>
  <c r="AC915" i="20"/>
  <c r="AB915" i="20" s="1"/>
  <c r="AC911" i="20"/>
  <c r="AB911" i="20" s="1"/>
  <c r="AC907" i="20"/>
  <c r="AB907" i="20" s="1"/>
  <c r="AC903" i="20"/>
  <c r="AB903" i="20" s="1"/>
  <c r="AA903" i="20" s="1"/>
  <c r="AC455" i="20"/>
  <c r="AB455" i="20" s="1"/>
  <c r="AC453" i="20"/>
  <c r="AB453" i="20" s="1"/>
  <c r="AC451" i="20"/>
  <c r="AC449" i="20"/>
  <c r="AB449" i="20" s="1"/>
  <c r="AC447" i="20"/>
  <c r="AB447" i="20" s="1"/>
  <c r="AC445" i="20"/>
  <c r="AB445" i="20" s="1"/>
  <c r="AC443" i="20"/>
  <c r="AC441" i="20"/>
  <c r="AB441" i="20" s="1"/>
  <c r="AC439" i="20"/>
  <c r="AC437" i="20"/>
  <c r="AB437" i="20" s="1"/>
  <c r="AC435" i="20"/>
  <c r="AB435" i="20" s="1"/>
  <c r="AC433" i="20"/>
  <c r="AB433" i="20" s="1"/>
  <c r="AC431" i="20"/>
  <c r="AB431" i="20" s="1"/>
  <c r="AC429" i="20"/>
  <c r="AB429" i="20" s="1"/>
  <c r="AC427" i="20"/>
  <c r="AC425" i="20"/>
  <c r="AB425" i="20" s="1"/>
  <c r="AC423" i="20"/>
  <c r="AB423" i="20" s="1"/>
  <c r="AC421" i="20"/>
  <c r="AB421" i="20" s="1"/>
  <c r="AC419" i="20"/>
  <c r="AB419" i="20" s="1"/>
  <c r="AC417" i="20"/>
  <c r="AB417" i="20" s="1"/>
  <c r="AC415" i="20"/>
  <c r="AB415" i="20" s="1"/>
  <c r="AC413" i="20"/>
  <c r="AB413" i="20" s="1"/>
  <c r="AC411" i="20"/>
  <c r="AB411" i="20" s="1"/>
  <c r="AC409" i="20"/>
  <c r="AB409" i="20" s="1"/>
  <c r="AC407" i="20"/>
  <c r="AB407" i="20" s="1"/>
  <c r="AC405" i="20"/>
  <c r="AB405" i="20" s="1"/>
  <c r="AC403" i="20"/>
  <c r="AC401" i="20"/>
  <c r="AB401" i="20" s="1"/>
  <c r="AC399" i="20"/>
  <c r="AB399" i="20" s="1"/>
  <c r="AC397" i="20"/>
  <c r="AB397" i="20" s="1"/>
  <c r="AC395" i="20"/>
  <c r="AB395" i="20" s="1"/>
  <c r="AC393" i="20"/>
  <c r="AB393" i="20" s="1"/>
  <c r="AC391" i="20"/>
  <c r="AB391" i="20" s="1"/>
  <c r="AC389" i="20"/>
  <c r="AB389" i="20" s="1"/>
  <c r="AC387" i="20"/>
  <c r="AC385" i="20"/>
  <c r="AB385" i="20" s="1"/>
  <c r="AC383" i="20"/>
  <c r="AB383" i="20" s="1"/>
  <c r="AC381" i="20"/>
  <c r="AB381" i="20" s="1"/>
  <c r="AC379" i="20"/>
  <c r="AC377" i="20"/>
  <c r="AB377" i="20" s="1"/>
  <c r="AC375" i="20"/>
  <c r="AB375" i="20" s="1"/>
  <c r="AC373" i="20"/>
  <c r="AB373" i="20" s="1"/>
  <c r="AC371" i="20"/>
  <c r="AB371" i="20" s="1"/>
  <c r="AC369" i="20"/>
  <c r="AB369" i="20" s="1"/>
  <c r="AC367" i="20"/>
  <c r="AB367" i="20" s="1"/>
  <c r="AC365" i="20"/>
  <c r="AB365" i="20" s="1"/>
  <c r="AC363" i="20"/>
  <c r="AB363" i="20" s="1"/>
  <c r="AC361" i="20"/>
  <c r="AB361" i="20" s="1"/>
  <c r="AC359" i="20"/>
  <c r="AC357" i="20"/>
  <c r="AB357" i="20" s="1"/>
  <c r="AC355" i="20"/>
  <c r="AC353" i="20"/>
  <c r="AB353" i="20" s="1"/>
  <c r="AC351" i="20"/>
  <c r="AB351" i="20" s="1"/>
  <c r="AC349" i="20"/>
  <c r="AB349" i="20" s="1"/>
  <c r="AC347" i="20"/>
  <c r="AC345" i="20"/>
  <c r="AB345" i="20" s="1"/>
  <c r="AC343" i="20"/>
  <c r="AC341" i="20"/>
  <c r="AB341" i="20" s="1"/>
  <c r="AC339" i="20"/>
  <c r="AB339" i="20" s="1"/>
  <c r="AC337" i="20"/>
  <c r="AB337" i="20" s="1"/>
  <c r="AC335" i="20"/>
  <c r="AB335" i="20" s="1"/>
  <c r="AC333" i="20"/>
  <c r="AB333" i="20" s="1"/>
  <c r="AC331" i="20"/>
  <c r="AC329" i="20"/>
  <c r="AB329" i="20" s="1"/>
  <c r="AC327" i="20"/>
  <c r="AB327" i="20" s="1"/>
  <c r="AC325" i="20"/>
  <c r="AB325" i="20" s="1"/>
  <c r="AC323" i="20"/>
  <c r="AC321" i="20"/>
  <c r="AB321" i="20" s="1"/>
  <c r="AC319" i="20"/>
  <c r="AB319" i="20" s="1"/>
  <c r="AC317" i="20"/>
  <c r="AB317" i="20" s="1"/>
  <c r="AC315" i="20"/>
  <c r="AC313" i="20"/>
  <c r="AB313" i="20" s="1"/>
  <c r="AC311" i="20"/>
  <c r="AB311" i="20" s="1"/>
  <c r="AC309" i="20"/>
  <c r="AB309" i="20" s="1"/>
  <c r="AC307" i="20"/>
  <c r="AC305" i="20"/>
  <c r="AB305" i="20" s="1"/>
  <c r="AC303" i="20"/>
  <c r="AB303" i="20" s="1"/>
  <c r="AC301" i="20"/>
  <c r="AB301" i="20" s="1"/>
  <c r="AC299" i="20"/>
  <c r="AC297" i="20"/>
  <c r="AB297" i="20" s="1"/>
  <c r="AC295" i="20"/>
  <c r="AC293" i="20"/>
  <c r="AB293" i="20" s="1"/>
  <c r="AC291" i="20"/>
  <c r="AB291" i="20" s="1"/>
  <c r="AC289" i="20"/>
  <c r="AB289" i="20" s="1"/>
  <c r="AC287" i="20"/>
  <c r="AB287" i="20" s="1"/>
  <c r="AC285" i="20"/>
  <c r="AB285" i="20" s="1"/>
  <c r="AC283" i="20"/>
  <c r="AC281" i="20"/>
  <c r="AB281" i="20" s="1"/>
  <c r="AC279" i="20"/>
  <c r="AC277" i="20"/>
  <c r="AB277" i="20" s="1"/>
  <c r="AC275" i="20"/>
  <c r="AC273" i="20"/>
  <c r="AB273" i="20" s="1"/>
  <c r="AC271" i="20"/>
  <c r="AB271" i="20" s="1"/>
  <c r="AC269" i="20"/>
  <c r="AB269" i="20" s="1"/>
  <c r="AC267" i="20"/>
  <c r="AC265" i="20"/>
  <c r="AB265" i="20" s="1"/>
  <c r="AC263" i="20"/>
  <c r="AB263" i="20" s="1"/>
  <c r="AC261" i="20"/>
  <c r="AB261" i="20" s="1"/>
  <c r="AC259" i="20"/>
  <c r="AC257" i="20"/>
  <c r="AB257" i="20" s="1"/>
  <c r="AC255" i="20"/>
  <c r="AB255" i="20" s="1"/>
  <c r="AC253" i="20"/>
  <c r="AB253" i="20" s="1"/>
  <c r="AC251" i="20"/>
  <c r="AB251" i="20" s="1"/>
  <c r="AC249" i="20"/>
  <c r="AB249" i="20" s="1"/>
  <c r="AC247" i="20"/>
  <c r="AB247" i="20" s="1"/>
  <c r="AC245" i="20"/>
  <c r="AB245" i="20" s="1"/>
  <c r="AC243" i="20"/>
  <c r="AB243" i="20" s="1"/>
  <c r="AC241" i="20"/>
  <c r="AB241" i="20" s="1"/>
  <c r="AC239" i="20"/>
  <c r="AB239" i="20" s="1"/>
  <c r="AC237" i="20"/>
  <c r="AB237" i="20" s="1"/>
  <c r="AC235" i="20"/>
  <c r="AC233" i="20"/>
  <c r="AB233" i="20" s="1"/>
  <c r="AC231" i="20"/>
  <c r="AC229" i="20"/>
  <c r="AB229" i="20" s="1"/>
  <c r="AC227" i="20"/>
  <c r="AC225" i="20"/>
  <c r="AB225" i="20" s="1"/>
  <c r="AC223" i="20"/>
  <c r="AB223" i="20" s="1"/>
  <c r="AC221" i="20"/>
  <c r="AB221" i="20" s="1"/>
  <c r="AC219" i="20"/>
  <c r="AC217" i="20"/>
  <c r="AB217" i="20" s="1"/>
  <c r="AA217" i="20" s="1"/>
  <c r="AC215" i="20"/>
  <c r="AB215" i="20" s="1"/>
  <c r="AA215" i="20" s="1"/>
  <c r="AC213" i="20"/>
  <c r="AB213" i="20" s="1"/>
  <c r="AA213" i="20" s="1"/>
  <c r="AC211" i="20"/>
  <c r="AC209" i="20"/>
  <c r="AB209" i="20" s="1"/>
  <c r="AA209" i="20" s="1"/>
  <c r="AC207" i="20"/>
  <c r="AB207" i="20" s="1"/>
  <c r="AA207" i="20" s="1"/>
  <c r="AC205" i="20"/>
  <c r="AB205" i="20" s="1"/>
  <c r="AA205" i="20" s="1"/>
  <c r="AC203" i="20"/>
  <c r="AB203" i="20" s="1"/>
  <c r="AA203" i="20" s="1"/>
  <c r="AC201" i="20"/>
  <c r="AB201" i="20" s="1"/>
  <c r="AC199" i="20"/>
  <c r="AB199" i="20" s="1"/>
  <c r="AC197" i="20"/>
  <c r="AB197" i="20" s="1"/>
  <c r="AC195" i="20"/>
  <c r="AB195" i="20" s="1"/>
  <c r="AC193" i="20"/>
  <c r="AB193" i="20" s="1"/>
  <c r="AC191" i="20"/>
  <c r="AB191" i="20" s="1"/>
  <c r="AC189" i="20"/>
  <c r="AB189" i="20" s="1"/>
  <c r="AC187" i="20"/>
  <c r="AC185" i="20"/>
  <c r="AB185" i="20" s="1"/>
  <c r="AC183" i="20"/>
  <c r="AB183" i="20" s="1"/>
  <c r="AC181" i="20"/>
  <c r="AB181" i="20" s="1"/>
  <c r="AC179" i="20"/>
  <c r="AB179" i="20" s="1"/>
  <c r="AC177" i="20"/>
  <c r="AB177" i="20" s="1"/>
  <c r="AC175" i="20"/>
  <c r="AB175" i="20" s="1"/>
  <c r="AC173" i="20"/>
  <c r="AB173" i="20" s="1"/>
  <c r="AC171" i="20"/>
  <c r="AC169" i="20"/>
  <c r="AB169" i="20" s="1"/>
  <c r="AC167" i="20"/>
  <c r="AB167" i="20" s="1"/>
  <c r="AC165" i="20"/>
  <c r="AB165" i="20" s="1"/>
  <c r="AC163" i="20"/>
  <c r="AC161" i="20"/>
  <c r="AB161" i="20" s="1"/>
  <c r="AC159" i="20"/>
  <c r="AB159" i="20" s="1"/>
  <c r="AC157" i="20"/>
  <c r="AB157" i="20" s="1"/>
  <c r="AC155" i="20"/>
  <c r="AB155" i="20" s="1"/>
  <c r="AC153" i="20"/>
  <c r="AB153" i="20" s="1"/>
  <c r="AC151" i="20"/>
  <c r="AC149" i="20"/>
  <c r="AB149" i="20" s="1"/>
  <c r="AC147" i="20"/>
  <c r="AC145" i="20"/>
  <c r="AC143" i="20"/>
  <c r="AB143" i="20" s="1"/>
  <c r="AC141" i="20"/>
  <c r="AB141" i="20" s="1"/>
  <c r="AC139" i="20"/>
  <c r="AC137" i="20"/>
  <c r="AB137" i="20" s="1"/>
  <c r="AC135" i="20"/>
  <c r="AB135" i="20" s="1"/>
  <c r="AC133" i="20"/>
  <c r="AB133" i="20" s="1"/>
  <c r="AC131" i="20"/>
  <c r="AB131" i="20" s="1"/>
  <c r="AC129" i="20"/>
  <c r="AB129" i="20" s="1"/>
  <c r="AC127" i="20"/>
  <c r="AB127" i="20" s="1"/>
  <c r="AC125" i="20"/>
  <c r="AB125" i="20" s="1"/>
  <c r="AC123" i="20"/>
  <c r="AC121" i="20"/>
  <c r="AB121" i="20" s="1"/>
  <c r="AC119" i="20"/>
  <c r="AB119" i="20" s="1"/>
  <c r="AC117" i="20"/>
  <c r="AB117" i="20" s="1"/>
  <c r="AC899" i="20"/>
  <c r="AB899" i="20" s="1"/>
  <c r="AA899" i="20" s="1"/>
  <c r="AC895" i="20"/>
  <c r="AB895" i="20" s="1"/>
  <c r="AA895" i="20" s="1"/>
  <c r="AC891" i="20"/>
  <c r="AB891" i="20" s="1"/>
  <c r="AC887" i="20"/>
  <c r="AB887" i="20" s="1"/>
  <c r="AA887" i="20" s="1"/>
  <c r="AC883" i="20"/>
  <c r="AB883" i="20" s="1"/>
  <c r="AA883" i="20" s="1"/>
  <c r="AC879" i="20"/>
  <c r="AB879" i="20" s="1"/>
  <c r="AA879" i="20" s="1"/>
  <c r="AC875" i="20"/>
  <c r="AB875" i="20" s="1"/>
  <c r="AA875" i="20" s="1"/>
  <c r="AC871" i="20"/>
  <c r="AB871" i="20" s="1"/>
  <c r="AA871" i="20" s="1"/>
  <c r="AC867" i="20"/>
  <c r="AB867" i="20" s="1"/>
  <c r="AA867" i="20" s="1"/>
  <c r="AC863" i="20"/>
  <c r="AB863" i="20" s="1"/>
  <c r="AA863" i="20" s="1"/>
  <c r="AC859" i="20"/>
  <c r="AB859" i="20" s="1"/>
  <c r="AA859" i="20" s="1"/>
  <c r="AC855" i="20"/>
  <c r="AB855" i="20" s="1"/>
  <c r="AA855" i="20" s="1"/>
  <c r="AC851" i="20"/>
  <c r="AB851" i="20" s="1"/>
  <c r="AA851" i="20" s="1"/>
  <c r="AC847" i="20"/>
  <c r="AB847" i="20" s="1"/>
  <c r="AC843" i="20"/>
  <c r="AB843" i="20" s="1"/>
  <c r="AC839" i="20"/>
  <c r="AB839" i="20" s="1"/>
  <c r="AC835" i="20"/>
  <c r="AB835" i="20" s="1"/>
  <c r="AC831" i="20"/>
  <c r="AB831" i="20" s="1"/>
  <c r="AC827" i="20"/>
  <c r="AB827" i="20" s="1"/>
  <c r="AC823" i="20"/>
  <c r="AB823" i="20" s="1"/>
  <c r="AC819" i="20"/>
  <c r="AC815" i="20"/>
  <c r="AB815" i="20" s="1"/>
  <c r="AC811" i="20"/>
  <c r="AB811" i="20" s="1"/>
  <c r="AC807" i="20"/>
  <c r="AB807" i="20" s="1"/>
  <c r="AC803" i="20"/>
  <c r="AB803" i="20" s="1"/>
  <c r="AC799" i="20"/>
  <c r="AB799" i="20" s="1"/>
  <c r="AA799" i="20" s="1"/>
  <c r="AC795" i="20"/>
  <c r="AB795" i="20" s="1"/>
  <c r="AA795" i="20" s="1"/>
  <c r="AC993" i="20"/>
  <c r="AB993" i="20" s="1"/>
  <c r="AC985" i="20"/>
  <c r="AB985" i="20" s="1"/>
  <c r="AC977" i="20"/>
  <c r="AB977" i="20" s="1"/>
  <c r="AC969" i="20"/>
  <c r="AC961" i="20"/>
  <c r="AB961" i="20" s="1"/>
  <c r="AC957" i="20"/>
  <c r="AB957" i="20" s="1"/>
  <c r="AC953" i="20"/>
  <c r="AB953" i="20" s="1"/>
  <c r="AC949" i="20"/>
  <c r="AB949" i="20" s="1"/>
  <c r="AC945" i="20"/>
  <c r="AB945" i="20" s="1"/>
  <c r="AC941" i="20"/>
  <c r="AC937" i="20"/>
  <c r="AB937" i="20" s="1"/>
  <c r="AC933" i="20"/>
  <c r="AB933" i="20" s="1"/>
  <c r="AC929" i="20"/>
  <c r="AB929" i="20" s="1"/>
  <c r="AC925" i="20"/>
  <c r="AC917" i="20"/>
  <c r="AB917" i="20" s="1"/>
  <c r="AC909" i="20"/>
  <c r="AB909" i="20" s="1"/>
  <c r="AC901" i="20"/>
  <c r="AB901" i="20" s="1"/>
  <c r="AA901" i="20" s="1"/>
  <c r="AC893" i="20"/>
  <c r="AC885" i="20"/>
  <c r="AB885" i="20" s="1"/>
  <c r="AA885" i="20" s="1"/>
  <c r="AC877" i="20"/>
  <c r="AB877" i="20" s="1"/>
  <c r="AA877" i="20" s="1"/>
  <c r="AC869" i="20"/>
  <c r="AB869" i="20" s="1"/>
  <c r="AA869" i="20" s="1"/>
  <c r="AC861" i="20"/>
  <c r="AC853" i="20"/>
  <c r="AB853" i="20" s="1"/>
  <c r="AC845" i="20"/>
  <c r="AB845" i="20" s="1"/>
  <c r="AC837" i="20"/>
  <c r="AB837" i="20" s="1"/>
  <c r="AC829" i="20"/>
  <c r="AB829" i="20" s="1"/>
  <c r="AC821" i="20"/>
  <c r="AB821" i="20" s="1"/>
  <c r="AC813" i="20"/>
  <c r="AB813" i="20" s="1"/>
  <c r="AC805" i="20"/>
  <c r="AB805" i="20" s="1"/>
  <c r="AC797" i="20"/>
  <c r="AB797" i="20" s="1"/>
  <c r="AA797" i="20" s="1"/>
  <c r="AC597" i="20"/>
  <c r="AB597" i="20" s="1"/>
  <c r="AC593" i="20"/>
  <c r="AB593" i="20" s="1"/>
  <c r="AC589" i="20"/>
  <c r="AB589" i="20" s="1"/>
  <c r="AC585" i="20"/>
  <c r="AB585" i="20" s="1"/>
  <c r="AC581" i="20"/>
  <c r="AB581" i="20" s="1"/>
  <c r="AC577" i="20"/>
  <c r="AB577" i="20" s="1"/>
  <c r="AC573" i="20"/>
  <c r="AB573" i="20" s="1"/>
  <c r="AC569" i="20"/>
  <c r="AB569" i="20" s="1"/>
  <c r="AC115" i="20"/>
  <c r="AB115" i="20" s="1"/>
  <c r="AC113" i="20"/>
  <c r="AB113" i="20" s="1"/>
  <c r="AC111" i="20"/>
  <c r="AB111" i="20" s="1"/>
  <c r="AC109" i="20"/>
  <c r="AB109" i="20" s="1"/>
  <c r="AC107" i="20"/>
  <c r="AB107" i="20" s="1"/>
  <c r="AC105" i="20"/>
  <c r="AB105" i="20" s="1"/>
  <c r="AC103" i="20"/>
  <c r="AB103" i="20" s="1"/>
  <c r="AC101" i="20"/>
  <c r="AC99" i="20"/>
  <c r="AB99" i="20" s="1"/>
  <c r="AA99" i="20" s="1"/>
  <c r="AC97" i="20"/>
  <c r="AB97" i="20" s="1"/>
  <c r="AA97" i="20" s="1"/>
  <c r="AC95" i="20"/>
  <c r="AB95" i="20" s="1"/>
  <c r="AA95" i="20" s="1"/>
  <c r="AC93" i="20"/>
  <c r="AB93" i="20" s="1"/>
  <c r="AA93" i="20" s="1"/>
  <c r="AC91" i="20"/>
  <c r="AB91" i="20" s="1"/>
  <c r="AA91" i="20" s="1"/>
  <c r="AC89" i="20"/>
  <c r="AB89" i="20" s="1"/>
  <c r="AC87" i="20"/>
  <c r="AB87" i="20" s="1"/>
  <c r="AC85" i="20"/>
  <c r="AB85" i="20" s="1"/>
  <c r="AC83" i="20"/>
  <c r="AB83" i="20" s="1"/>
  <c r="AC81" i="20"/>
  <c r="AB81" i="20" s="1"/>
  <c r="AC79" i="20"/>
  <c r="AB79" i="20" s="1"/>
  <c r="AC77" i="20"/>
  <c r="AB77" i="20" s="1"/>
  <c r="AC75" i="20"/>
  <c r="AB75" i="20" s="1"/>
  <c r="AA75" i="20" s="1"/>
  <c r="AC73" i="20"/>
  <c r="AB73" i="20" s="1"/>
  <c r="AC71" i="20"/>
  <c r="AB71" i="20" s="1"/>
  <c r="AC69" i="20"/>
  <c r="AB69" i="20" s="1"/>
  <c r="AC67" i="20"/>
  <c r="AB67" i="20" s="1"/>
  <c r="AC65" i="20"/>
  <c r="AB65" i="20" s="1"/>
  <c r="AC63" i="20"/>
  <c r="AB63" i="20" s="1"/>
  <c r="AC61" i="20"/>
  <c r="AB61" i="20" s="1"/>
  <c r="AC59" i="20"/>
  <c r="AB59" i="20" s="1"/>
  <c r="AC57" i="20"/>
  <c r="AB57" i="20" s="1"/>
  <c r="AC55" i="20"/>
  <c r="AB55" i="20" s="1"/>
  <c r="AC53" i="20"/>
  <c r="AB53" i="20" s="1"/>
  <c r="AC51" i="20"/>
  <c r="AB51" i="20" s="1"/>
  <c r="AC49" i="20"/>
  <c r="AB49" i="20" s="1"/>
  <c r="AC47" i="20"/>
  <c r="AB47" i="20" s="1"/>
  <c r="AC45" i="20"/>
  <c r="AB45" i="20" s="1"/>
  <c r="AC43" i="20"/>
  <c r="AB43" i="20" s="1"/>
  <c r="AC41" i="20"/>
  <c r="AB41" i="20" s="1"/>
  <c r="AC39" i="20"/>
  <c r="AB39" i="20" s="1"/>
  <c r="AC37" i="20"/>
  <c r="AB37" i="20" s="1"/>
  <c r="AC31" i="20"/>
  <c r="AB31" i="20" s="1"/>
  <c r="AA31" i="20" s="1"/>
  <c r="AC27" i="20"/>
  <c r="AB27" i="20" s="1"/>
  <c r="AC23" i="20"/>
  <c r="AB23" i="20" s="1"/>
  <c r="AA23" i="20" s="1"/>
  <c r="AC997" i="20"/>
  <c r="AC989" i="20"/>
  <c r="AB989" i="20" s="1"/>
  <c r="AC981" i="20"/>
  <c r="AB981" i="20" s="1"/>
  <c r="AC973" i="20"/>
  <c r="AB973" i="20" s="1"/>
  <c r="AC965" i="20"/>
  <c r="AB965" i="20" s="1"/>
  <c r="AC921" i="20"/>
  <c r="AB921" i="20" s="1"/>
  <c r="AC913" i="20"/>
  <c r="AB913" i="20" s="1"/>
  <c r="AC905" i="20"/>
  <c r="AB905" i="20" s="1"/>
  <c r="AA905" i="20" s="1"/>
  <c r="AC897" i="20"/>
  <c r="AB897" i="20" s="1"/>
  <c r="AA897" i="20" s="1"/>
  <c r="AC889" i="20"/>
  <c r="AB889" i="20" s="1"/>
  <c r="AA889" i="20" s="1"/>
  <c r="AC881" i="20"/>
  <c r="AB881" i="20" s="1"/>
  <c r="AA881" i="20" s="1"/>
  <c r="AC873" i="20"/>
  <c r="AB873" i="20" s="1"/>
  <c r="AA873" i="20" s="1"/>
  <c r="AC865" i="20"/>
  <c r="AC857" i="20"/>
  <c r="AB857" i="20" s="1"/>
  <c r="AA857" i="20" s="1"/>
  <c r="AC849" i="20"/>
  <c r="AB849" i="20" s="1"/>
  <c r="AA849" i="20" s="1"/>
  <c r="AC841" i="20"/>
  <c r="AB841" i="20" s="1"/>
  <c r="AC833" i="20"/>
  <c r="AB833" i="20" s="1"/>
  <c r="AC825" i="20"/>
  <c r="AB825" i="20" s="1"/>
  <c r="AC817" i="20"/>
  <c r="AC809" i="20"/>
  <c r="AB809" i="20" s="1"/>
  <c r="AC801" i="20"/>
  <c r="AC158" i="20"/>
  <c r="AB158" i="20" s="1"/>
  <c r="AA158" i="20" s="1"/>
  <c r="AC150" i="20"/>
  <c r="AB150" i="20" s="1"/>
  <c r="AA150" i="20" s="1"/>
  <c r="AC142" i="20"/>
  <c r="AB142" i="20" s="1"/>
  <c r="AA142" i="20" s="1"/>
  <c r="AC134" i="20"/>
  <c r="AB134" i="20" s="1"/>
  <c r="AC126" i="20"/>
  <c r="AB126" i="20" s="1"/>
  <c r="AA126" i="20" s="1"/>
  <c r="AC118" i="20"/>
  <c r="AB118" i="20" s="1"/>
  <c r="AA118" i="20" s="1"/>
  <c r="AC110" i="20"/>
  <c r="AB110" i="20" s="1"/>
  <c r="AA110" i="20" s="1"/>
  <c r="AC102" i="20"/>
  <c r="AB102" i="20" s="1"/>
  <c r="AA102" i="20" s="1"/>
  <c r="AC94" i="20"/>
  <c r="AB94" i="20" s="1"/>
  <c r="AA94" i="20" s="1"/>
  <c r="AC82" i="20"/>
  <c r="AB82" i="20" s="1"/>
  <c r="AA82" i="20" s="1"/>
  <c r="AC78" i="20"/>
  <c r="AB78" i="20" s="1"/>
  <c r="AA78" i="20" s="1"/>
  <c r="AC74" i="20"/>
  <c r="AB74" i="20" s="1"/>
  <c r="AC70" i="20"/>
  <c r="AB70" i="20" s="1"/>
  <c r="AA70" i="20" s="1"/>
  <c r="AC66" i="20"/>
  <c r="AB66" i="20" s="1"/>
  <c r="AA66" i="20" s="1"/>
  <c r="AC62" i="20"/>
  <c r="AB62" i="20" s="1"/>
  <c r="AA62" i="20" s="1"/>
  <c r="AC58" i="20"/>
  <c r="AC54" i="20"/>
  <c r="AB54" i="20" s="1"/>
  <c r="AA54" i="20" s="1"/>
  <c r="AC50" i="20"/>
  <c r="AB50" i="20" s="1"/>
  <c r="AA50" i="20" s="1"/>
  <c r="AC46" i="20"/>
  <c r="AB46" i="20" s="1"/>
  <c r="AA46" i="20" s="1"/>
  <c r="AC42" i="20"/>
  <c r="AB42" i="20" s="1"/>
  <c r="AA42" i="20" s="1"/>
  <c r="AC38" i="20"/>
  <c r="AB38" i="20" s="1"/>
  <c r="AA38" i="20" s="1"/>
  <c r="AC162" i="20"/>
  <c r="AB162" i="20" s="1"/>
  <c r="AA162" i="20" s="1"/>
  <c r="AC154" i="20"/>
  <c r="AB154" i="20" s="1"/>
  <c r="AA154" i="20" s="1"/>
  <c r="AC146" i="20"/>
  <c r="AB146" i="20" s="1"/>
  <c r="AA146" i="20" s="1"/>
  <c r="AC138" i="20"/>
  <c r="AB138" i="20" s="1"/>
  <c r="AA138" i="20" s="1"/>
  <c r="AC130" i="20"/>
  <c r="AB130" i="20" s="1"/>
  <c r="AA130" i="20" s="1"/>
  <c r="AC122" i="20"/>
  <c r="AB122" i="20" s="1"/>
  <c r="AA122" i="20" s="1"/>
  <c r="AC114" i="20"/>
  <c r="AB114" i="20" s="1"/>
  <c r="AA114" i="20" s="1"/>
  <c r="AC106" i="20"/>
  <c r="AB106" i="20" s="1"/>
  <c r="AA106" i="20" s="1"/>
  <c r="AC98" i="20"/>
  <c r="AB98" i="20" s="1"/>
  <c r="AA98" i="20" s="1"/>
  <c r="AF6" i="20"/>
  <c r="AG6" i="20" s="1"/>
  <c r="AH6" i="20" s="1"/>
  <c r="AC783" i="20"/>
  <c r="AB783" i="20" s="1"/>
  <c r="AC775" i="20"/>
  <c r="AB775" i="20" s="1"/>
  <c r="AC767" i="20"/>
  <c r="AB767" i="20" s="1"/>
  <c r="AC759" i="20"/>
  <c r="AB759" i="20" s="1"/>
  <c r="AC729" i="20"/>
  <c r="AB729" i="20" s="1"/>
  <c r="AC727" i="20"/>
  <c r="AB727" i="20" s="1"/>
  <c r="AC723" i="20"/>
  <c r="AB723" i="20" s="1"/>
  <c r="AC719" i="20"/>
  <c r="AB719" i="20" s="1"/>
  <c r="AC715" i="20"/>
  <c r="AC711" i="20"/>
  <c r="AB711" i="20" s="1"/>
  <c r="AC709" i="20"/>
  <c r="AB709" i="20" s="1"/>
  <c r="AC705" i="20"/>
  <c r="AB705" i="20" s="1"/>
  <c r="AC701" i="20"/>
  <c r="AB701" i="20" s="1"/>
  <c r="AC623" i="20"/>
  <c r="AB623" i="20" s="1"/>
  <c r="AA623" i="20" s="1"/>
  <c r="AC621" i="20"/>
  <c r="AB621" i="20" s="1"/>
  <c r="AC617" i="20"/>
  <c r="AB617" i="20" s="1"/>
  <c r="AC613" i="20"/>
  <c r="AC609" i="20"/>
  <c r="AB609" i="20" s="1"/>
  <c r="AC605" i="20"/>
  <c r="AB605" i="20" s="1"/>
  <c r="AC601" i="20"/>
  <c r="AB601" i="20" s="1"/>
  <c r="AC565" i="20"/>
  <c r="AC561" i="20"/>
  <c r="AB561" i="20" s="1"/>
  <c r="AA561" i="20" s="1"/>
  <c r="AC557" i="20"/>
  <c r="AB557" i="20" s="1"/>
  <c r="AA557" i="20" s="1"/>
  <c r="AC553" i="20"/>
  <c r="AB553" i="20" s="1"/>
  <c r="AC549" i="20"/>
  <c r="AB549" i="20" s="1"/>
  <c r="AC721" i="20"/>
  <c r="AB721" i="20" s="1"/>
  <c r="AC707" i="20"/>
  <c r="AB707" i="20" s="1"/>
  <c r="AC699" i="20"/>
  <c r="AB699" i="20" s="1"/>
  <c r="AC697" i="20"/>
  <c r="AC689" i="20"/>
  <c r="AB689" i="20" s="1"/>
  <c r="AC679" i="20"/>
  <c r="AB679" i="20" s="1"/>
  <c r="AC671" i="20"/>
  <c r="AB671" i="20" s="1"/>
  <c r="AC659" i="20"/>
  <c r="AC651" i="20"/>
  <c r="AB651" i="20" s="1"/>
  <c r="AC643" i="20"/>
  <c r="AB643" i="20" s="1"/>
  <c r="AC635" i="20"/>
  <c r="AB635" i="20" s="1"/>
  <c r="AC627" i="20"/>
  <c r="AC625" i="20"/>
  <c r="AB625" i="20" s="1"/>
  <c r="AC615" i="20"/>
  <c r="AB615" i="20" s="1"/>
  <c r="AC607" i="20"/>
  <c r="AB607" i="20" s="1"/>
  <c r="AC599" i="20"/>
  <c r="AB599" i="20" s="1"/>
  <c r="AC591" i="20"/>
  <c r="AB591" i="20" s="1"/>
  <c r="AC583" i="20"/>
  <c r="AB583" i="20" s="1"/>
  <c r="AC575" i="20"/>
  <c r="AB575" i="20" s="1"/>
  <c r="AC571" i="20"/>
  <c r="AB571" i="20" s="1"/>
  <c r="AC567" i="20"/>
  <c r="AB567" i="20" s="1"/>
  <c r="AC544" i="20"/>
  <c r="AB544" i="20" s="1"/>
  <c r="AA544" i="20" s="1"/>
  <c r="AC540" i="20"/>
  <c r="AB540" i="20" s="1"/>
  <c r="AA540" i="20" s="1"/>
  <c r="AC536" i="20"/>
  <c r="AB536" i="20" s="1"/>
  <c r="AA536" i="20" s="1"/>
  <c r="AC532" i="20"/>
  <c r="AB532" i="20" s="1"/>
  <c r="AA532" i="20" s="1"/>
  <c r="AC528" i="20"/>
  <c r="AB528" i="20" s="1"/>
  <c r="AA528" i="20" s="1"/>
  <c r="AC524" i="20"/>
  <c r="AB524" i="20" s="1"/>
  <c r="AC520" i="20"/>
  <c r="AB520" i="20" s="1"/>
  <c r="AA520" i="20" s="1"/>
  <c r="AC516" i="20"/>
  <c r="AB516" i="20" s="1"/>
  <c r="AA516" i="20" s="1"/>
  <c r="AC512" i="20"/>
  <c r="AB512" i="20" s="1"/>
  <c r="AA512" i="20" s="1"/>
  <c r="AC508" i="20"/>
  <c r="AB508" i="20" s="1"/>
  <c r="AA508" i="20" s="1"/>
  <c r="AC504" i="20"/>
  <c r="AC500" i="20"/>
  <c r="AB500" i="20" s="1"/>
  <c r="AA500" i="20" s="1"/>
  <c r="AC496" i="20"/>
  <c r="AB496" i="20" s="1"/>
  <c r="AA496" i="20" s="1"/>
  <c r="AC492" i="20"/>
  <c r="AB492" i="20" s="1"/>
  <c r="AC488" i="20"/>
  <c r="AB488" i="20" s="1"/>
  <c r="AA488" i="20" s="1"/>
  <c r="AC484" i="20"/>
  <c r="AB484" i="20" s="1"/>
  <c r="AA484" i="20" s="1"/>
  <c r="AC480" i="20"/>
  <c r="AC476" i="20"/>
  <c r="AB476" i="20" s="1"/>
  <c r="AA476" i="20" s="1"/>
  <c r="AC472" i="20"/>
  <c r="AB472" i="20" s="1"/>
  <c r="AA472" i="20" s="1"/>
  <c r="AC468" i="20"/>
  <c r="AB468" i="20" s="1"/>
  <c r="AA468" i="20" s="1"/>
  <c r="AC464" i="20"/>
  <c r="AB464" i="20" s="1"/>
  <c r="AA464" i="20" s="1"/>
  <c r="AC460" i="20"/>
  <c r="AB460" i="20" s="1"/>
  <c r="AC456" i="20"/>
  <c r="AC452" i="20"/>
  <c r="AB452" i="20" s="1"/>
  <c r="AA452" i="20" s="1"/>
  <c r="AC448" i="20"/>
  <c r="AB448" i="20" s="1"/>
  <c r="AA448" i="20" s="1"/>
  <c r="AC444" i="20"/>
  <c r="AB444" i="20" s="1"/>
  <c r="AA444" i="20" s="1"/>
  <c r="AC440" i="20"/>
  <c r="AB440" i="20" s="1"/>
  <c r="AA440" i="20" s="1"/>
  <c r="AC436" i="20"/>
  <c r="AB436" i="20" s="1"/>
  <c r="AA436" i="20" s="1"/>
  <c r="AC432" i="20"/>
  <c r="AB432" i="20" s="1"/>
  <c r="AA432" i="20" s="1"/>
  <c r="AC428" i="20"/>
  <c r="AB428" i="20" s="1"/>
  <c r="AC424" i="20"/>
  <c r="AB424" i="20" s="1"/>
  <c r="AA424" i="20" s="1"/>
  <c r="AC420" i="20"/>
  <c r="AB420" i="20" s="1"/>
  <c r="AA420" i="20" s="1"/>
  <c r="AC416" i="20"/>
  <c r="AB416" i="20" s="1"/>
  <c r="AA416" i="20" s="1"/>
  <c r="AC412" i="20"/>
  <c r="AB412" i="20" s="1"/>
  <c r="AA412" i="20" s="1"/>
  <c r="AC408" i="20"/>
  <c r="AC404" i="20"/>
  <c r="AB404" i="20" s="1"/>
  <c r="AA404" i="20" s="1"/>
  <c r="AC400" i="20"/>
  <c r="AB400" i="20" s="1"/>
  <c r="AA400" i="20" s="1"/>
  <c r="AC396" i="20"/>
  <c r="AB396" i="20" s="1"/>
  <c r="AC392" i="20"/>
  <c r="AB392" i="20" s="1"/>
  <c r="AA392" i="20" s="1"/>
  <c r="AC388" i="20"/>
  <c r="AB388" i="20" s="1"/>
  <c r="AA388" i="20" s="1"/>
  <c r="AC384" i="20"/>
  <c r="AC380" i="20"/>
  <c r="AB380" i="20" s="1"/>
  <c r="AA380" i="20" s="1"/>
  <c r="AC376" i="20"/>
  <c r="AB376" i="20" s="1"/>
  <c r="AA376" i="20" s="1"/>
  <c r="AC372" i="20"/>
  <c r="AB372" i="20" s="1"/>
  <c r="AA372" i="20" s="1"/>
  <c r="AC368" i="20"/>
  <c r="AB368" i="20" s="1"/>
  <c r="AA368" i="20" s="1"/>
  <c r="AC364" i="20"/>
  <c r="AB364" i="20" s="1"/>
  <c r="AC360" i="20"/>
  <c r="AC356" i="20"/>
  <c r="AB356" i="20" s="1"/>
  <c r="AA356" i="20" s="1"/>
  <c r="AC352" i="20"/>
  <c r="AB352" i="20" s="1"/>
  <c r="AA352" i="20" s="1"/>
  <c r="AC348" i="20"/>
  <c r="AB348" i="20" s="1"/>
  <c r="AA348" i="20" s="1"/>
  <c r="AC344" i="20"/>
  <c r="AB344" i="20" s="1"/>
  <c r="AC340" i="20"/>
  <c r="AB340" i="20" s="1"/>
  <c r="AA340" i="20" s="1"/>
  <c r="AC336" i="20"/>
  <c r="AB336" i="20" s="1"/>
  <c r="AA336" i="20" s="1"/>
  <c r="AC332" i="20"/>
  <c r="AB332" i="20" s="1"/>
  <c r="AA332" i="20" s="1"/>
  <c r="AC328" i="20"/>
  <c r="AB328" i="20" s="1"/>
  <c r="AA328" i="20" s="1"/>
  <c r="AC324" i="20"/>
  <c r="AB324" i="20" s="1"/>
  <c r="AA324" i="20" s="1"/>
  <c r="AC320" i="20"/>
  <c r="AB320" i="20" s="1"/>
  <c r="AA320" i="20" s="1"/>
  <c r="AC316" i="20"/>
  <c r="AB316" i="20" s="1"/>
  <c r="AA316" i="20" s="1"/>
  <c r="AC312" i="20"/>
  <c r="AC308" i="20"/>
  <c r="AB308" i="20" s="1"/>
  <c r="AA308" i="20" s="1"/>
  <c r="AC304" i="20"/>
  <c r="AB304" i="20" s="1"/>
  <c r="AA304" i="20" s="1"/>
  <c r="AC300" i="20"/>
  <c r="AB300" i="20" s="1"/>
  <c r="AA300" i="20" s="1"/>
  <c r="AC296" i="20"/>
  <c r="AB296" i="20" s="1"/>
  <c r="AA296" i="20" s="1"/>
  <c r="AC292" i="20"/>
  <c r="AB292" i="20" s="1"/>
  <c r="AA292" i="20" s="1"/>
  <c r="AC288" i="20"/>
  <c r="AB288" i="20" s="1"/>
  <c r="AA288" i="20" s="1"/>
  <c r="AC284" i="20"/>
  <c r="AB284" i="20" s="1"/>
  <c r="AA284" i="20" s="1"/>
  <c r="AC280" i="20"/>
  <c r="AB280" i="20" s="1"/>
  <c r="AA280" i="20" s="1"/>
  <c r="AC276" i="20"/>
  <c r="AB276" i="20" s="1"/>
  <c r="AA276" i="20" s="1"/>
  <c r="AC272" i="20"/>
  <c r="AB272" i="20" s="1"/>
  <c r="AA272" i="20" s="1"/>
  <c r="AC268" i="20"/>
  <c r="AB268" i="20" s="1"/>
  <c r="AA268" i="20" s="1"/>
  <c r="AC264" i="20"/>
  <c r="AC260" i="20"/>
  <c r="AB260" i="20" s="1"/>
  <c r="AA260" i="20" s="1"/>
  <c r="AC256" i="20"/>
  <c r="AB256" i="20" s="1"/>
  <c r="AA256" i="20" s="1"/>
  <c r="AC252" i="20"/>
  <c r="AB252" i="20" s="1"/>
  <c r="AA252" i="20" s="1"/>
  <c r="AC248" i="20"/>
  <c r="AB248" i="20" s="1"/>
  <c r="AC244" i="20"/>
  <c r="AB244" i="20" s="1"/>
  <c r="AA244" i="20" s="1"/>
  <c r="AC240" i="20"/>
  <c r="AB240" i="20" s="1"/>
  <c r="AA240" i="20" s="1"/>
  <c r="AC236" i="20"/>
  <c r="AB236" i="20" s="1"/>
  <c r="AA236" i="20" s="1"/>
  <c r="AC232" i="20"/>
  <c r="AB232" i="20" s="1"/>
  <c r="AA232" i="20" s="1"/>
  <c r="AC228" i="20"/>
  <c r="AB228" i="20" s="1"/>
  <c r="AA228" i="20" s="1"/>
  <c r="AC224" i="20"/>
  <c r="AB224" i="20" s="1"/>
  <c r="AA224" i="20" s="1"/>
  <c r="AC220" i="20"/>
  <c r="AB220" i="20" s="1"/>
  <c r="AA220" i="20" s="1"/>
  <c r="AC216" i="20"/>
  <c r="AC212" i="20"/>
  <c r="AB212" i="20" s="1"/>
  <c r="AA212" i="20" s="1"/>
  <c r="AC208" i="20"/>
  <c r="AB208" i="20" s="1"/>
  <c r="AA208" i="20" s="1"/>
  <c r="AC204" i="20"/>
  <c r="AB204" i="20" s="1"/>
  <c r="AA204" i="20" s="1"/>
  <c r="AC200" i="20"/>
  <c r="AB200" i="20" s="1"/>
  <c r="AA200" i="20" s="1"/>
  <c r="AC196" i="20"/>
  <c r="AB196" i="20" s="1"/>
  <c r="AA196" i="20" s="1"/>
  <c r="AC192" i="20"/>
  <c r="AB192" i="20" s="1"/>
  <c r="AA192" i="20" s="1"/>
  <c r="AC188" i="20"/>
  <c r="AB188" i="20" s="1"/>
  <c r="AA188" i="20" s="1"/>
  <c r="AC184" i="20"/>
  <c r="AB184" i="20" s="1"/>
  <c r="AA184" i="20" s="1"/>
  <c r="AC180" i="20"/>
  <c r="AB180" i="20" s="1"/>
  <c r="AA180" i="20" s="1"/>
  <c r="AC176" i="20"/>
  <c r="AB176" i="20" s="1"/>
  <c r="AA176" i="20" s="1"/>
  <c r="AC172" i="20"/>
  <c r="AB172" i="20" s="1"/>
  <c r="AA172" i="20" s="1"/>
  <c r="AC168" i="20"/>
  <c r="AC164" i="20"/>
  <c r="AB164" i="20" s="1"/>
  <c r="AA164" i="20" s="1"/>
  <c r="AC160" i="20"/>
  <c r="AB160" i="20" s="1"/>
  <c r="AA160" i="20" s="1"/>
  <c r="AC156" i="20"/>
  <c r="AB156" i="20" s="1"/>
  <c r="AA156" i="20" s="1"/>
  <c r="AC152" i="20"/>
  <c r="AB152" i="20" s="1"/>
  <c r="AA152" i="20" s="1"/>
  <c r="AC148" i="20"/>
  <c r="AB148" i="20" s="1"/>
  <c r="AA148" i="20" s="1"/>
  <c r="AC144" i="20"/>
  <c r="AB144" i="20" s="1"/>
  <c r="AA144" i="20" s="1"/>
  <c r="AC140" i="20"/>
  <c r="AB140" i="20" s="1"/>
  <c r="AA140" i="20" s="1"/>
  <c r="AC136" i="20"/>
  <c r="AB136" i="20" s="1"/>
  <c r="AA136" i="20" s="1"/>
  <c r="AC132" i="20"/>
  <c r="AB132" i="20" s="1"/>
  <c r="AA132" i="20" s="1"/>
  <c r="AC128" i="20"/>
  <c r="AB128" i="20" s="1"/>
  <c r="AA128" i="20" s="1"/>
  <c r="AC124" i="20"/>
  <c r="AB124" i="20" s="1"/>
  <c r="AA124" i="20" s="1"/>
  <c r="AC120" i="20"/>
  <c r="AC116" i="20"/>
  <c r="AB116" i="20" s="1"/>
  <c r="AA116" i="20" s="1"/>
  <c r="AC112" i="20"/>
  <c r="AB112" i="20" s="1"/>
  <c r="AA112" i="20" s="1"/>
  <c r="AC108" i="20"/>
  <c r="AB108" i="20" s="1"/>
  <c r="AA108" i="20" s="1"/>
  <c r="AC104" i="20"/>
  <c r="AB104" i="20" s="1"/>
  <c r="AA104" i="20" s="1"/>
  <c r="AC100" i="20"/>
  <c r="AB100" i="20" s="1"/>
  <c r="AA100" i="20" s="1"/>
  <c r="AC96" i="20"/>
  <c r="AC92" i="20"/>
  <c r="AB92" i="20" s="1"/>
  <c r="AA92" i="20" s="1"/>
  <c r="AC563" i="20"/>
  <c r="AB563" i="20" s="1"/>
  <c r="AC559" i="20"/>
  <c r="AB559" i="20" s="1"/>
  <c r="AA559" i="20" s="1"/>
  <c r="AC555" i="20"/>
  <c r="AB555" i="20" s="1"/>
  <c r="AC551" i="20"/>
  <c r="AB551" i="20" s="1"/>
  <c r="AC547" i="20"/>
  <c r="AB547" i="20" s="1"/>
  <c r="AC538" i="20"/>
  <c r="AB538" i="20" s="1"/>
  <c r="AA538" i="20" s="1"/>
  <c r="AC530" i="20"/>
  <c r="AB530" i="20" s="1"/>
  <c r="AA530" i="20" s="1"/>
  <c r="AC522" i="20"/>
  <c r="AB522" i="20" s="1"/>
  <c r="AA522" i="20" s="1"/>
  <c r="AC514" i="20"/>
  <c r="AB514" i="20" s="1"/>
  <c r="AA514" i="20" s="1"/>
  <c r="AC506" i="20"/>
  <c r="AB506" i="20" s="1"/>
  <c r="AA506" i="20" s="1"/>
  <c r="AC498" i="20"/>
  <c r="AB498" i="20" s="1"/>
  <c r="AA498" i="20" s="1"/>
  <c r="AC490" i="20"/>
  <c r="AB490" i="20" s="1"/>
  <c r="AA490" i="20" s="1"/>
  <c r="AC482" i="20"/>
  <c r="AB482" i="20" s="1"/>
  <c r="AA482" i="20" s="1"/>
  <c r="AC474" i="20"/>
  <c r="AB474" i="20" s="1"/>
  <c r="AA474" i="20" s="1"/>
  <c r="AC466" i="20"/>
  <c r="AB466" i="20" s="1"/>
  <c r="AA466" i="20" s="1"/>
  <c r="AC458" i="20"/>
  <c r="AB458" i="20" s="1"/>
  <c r="AA458" i="20" s="1"/>
  <c r="AC450" i="20"/>
  <c r="AB450" i="20" s="1"/>
  <c r="AA450" i="20" s="1"/>
  <c r="AC442" i="20"/>
  <c r="AB442" i="20" s="1"/>
  <c r="AA442" i="20" s="1"/>
  <c r="AC434" i="20"/>
  <c r="AB434" i="20" s="1"/>
  <c r="AA434" i="20" s="1"/>
  <c r="AC426" i="20"/>
  <c r="AB426" i="20" s="1"/>
  <c r="AA426" i="20" s="1"/>
  <c r="AC418" i="20"/>
  <c r="AB418" i="20" s="1"/>
  <c r="AA418" i="20" s="1"/>
  <c r="AC410" i="20"/>
  <c r="AB410" i="20" s="1"/>
  <c r="AA410" i="20" s="1"/>
  <c r="AC402" i="20"/>
  <c r="AB402" i="20" s="1"/>
  <c r="AA402" i="20" s="1"/>
  <c r="AC394" i="20"/>
  <c r="AB394" i="20" s="1"/>
  <c r="AA394" i="20" s="1"/>
  <c r="AC386" i="20"/>
  <c r="AB386" i="20" s="1"/>
  <c r="AA386" i="20" s="1"/>
  <c r="AC378" i="20"/>
  <c r="AB378" i="20" s="1"/>
  <c r="AA378" i="20" s="1"/>
  <c r="AC370" i="20"/>
  <c r="AB370" i="20" s="1"/>
  <c r="AA370" i="20" s="1"/>
  <c r="AC362" i="20"/>
  <c r="AB362" i="20" s="1"/>
  <c r="AC354" i="20"/>
  <c r="AB354" i="20" s="1"/>
  <c r="AA354" i="20" s="1"/>
  <c r="AC346" i="20"/>
  <c r="AB346" i="20" s="1"/>
  <c r="AA346" i="20" s="1"/>
  <c r="AC338" i="20"/>
  <c r="AB338" i="20" s="1"/>
  <c r="AA338" i="20" s="1"/>
  <c r="AC330" i="20"/>
  <c r="AB330" i="20" s="1"/>
  <c r="AA330" i="20" s="1"/>
  <c r="AC322" i="20"/>
  <c r="AB322" i="20" s="1"/>
  <c r="AA322" i="20" s="1"/>
  <c r="AC314" i="20"/>
  <c r="AB314" i="20" s="1"/>
  <c r="AA314" i="20" s="1"/>
  <c r="AC306" i="20"/>
  <c r="AB306" i="20" s="1"/>
  <c r="AA306" i="20" s="1"/>
  <c r="AC298" i="20"/>
  <c r="AB298" i="20" s="1"/>
  <c r="AA298" i="20" s="1"/>
  <c r="AC290" i="20"/>
  <c r="AB290" i="20" s="1"/>
  <c r="AA290" i="20" s="1"/>
  <c r="AC282" i="20"/>
  <c r="AB282" i="20" s="1"/>
  <c r="AA282" i="20" s="1"/>
  <c r="AC274" i="20"/>
  <c r="AB274" i="20" s="1"/>
  <c r="AA274" i="20" s="1"/>
  <c r="AC266" i="20"/>
  <c r="AB266" i="20" s="1"/>
  <c r="AA266" i="20" s="1"/>
  <c r="AC258" i="20"/>
  <c r="AB258" i="20" s="1"/>
  <c r="AA258" i="20" s="1"/>
  <c r="AC250" i="20"/>
  <c r="AB250" i="20" s="1"/>
  <c r="AA250" i="20" s="1"/>
  <c r="AC242" i="20"/>
  <c r="AB242" i="20" s="1"/>
  <c r="AA242" i="20" s="1"/>
  <c r="AC234" i="20"/>
  <c r="AB234" i="20" s="1"/>
  <c r="AA234" i="20" s="1"/>
  <c r="AC226" i="20"/>
  <c r="AB226" i="20" s="1"/>
  <c r="AA226" i="20" s="1"/>
  <c r="AC218" i="20"/>
  <c r="AB218" i="20" s="1"/>
  <c r="AA218" i="20" s="1"/>
  <c r="AC210" i="20"/>
  <c r="AB210" i="20" s="1"/>
  <c r="AA210" i="20" s="1"/>
  <c r="AC202" i="20"/>
  <c r="AB202" i="20" s="1"/>
  <c r="AC194" i="20"/>
  <c r="AB194" i="20" s="1"/>
  <c r="AA194" i="20" s="1"/>
  <c r="AC186" i="20"/>
  <c r="AB186" i="20" s="1"/>
  <c r="AA186" i="20" s="1"/>
  <c r="AC178" i="20"/>
  <c r="AB178" i="20" s="1"/>
  <c r="AA178" i="20" s="1"/>
  <c r="AC170" i="20"/>
  <c r="AB170" i="20" s="1"/>
  <c r="AC90" i="20"/>
  <c r="AB90" i="20" s="1"/>
  <c r="AA90" i="20" s="1"/>
  <c r="AC960" i="20"/>
  <c r="AB960" i="20" s="1"/>
  <c r="AC712" i="20"/>
  <c r="AB712" i="20" s="1"/>
  <c r="AA712" i="20" s="1"/>
  <c r="AC696" i="20"/>
  <c r="AB696" i="20" s="1"/>
  <c r="AA696" i="20" s="1"/>
  <c r="AC688" i="20"/>
  <c r="AB688" i="20" s="1"/>
  <c r="AA688" i="20" s="1"/>
  <c r="AC624" i="20"/>
  <c r="AB624" i="20" s="1"/>
  <c r="AC616" i="20"/>
  <c r="AB616" i="20" s="1"/>
  <c r="AC608" i="20"/>
  <c r="AB608" i="20" s="1"/>
  <c r="AA608" i="20" s="1"/>
  <c r="AC600" i="20"/>
  <c r="AB600" i="20" s="1"/>
  <c r="AA600" i="20" s="1"/>
  <c r="AC592" i="20"/>
  <c r="AB592" i="20" s="1"/>
  <c r="AA592" i="20" s="1"/>
  <c r="AC24" i="20"/>
  <c r="AB24" i="20" s="1"/>
  <c r="AA24" i="20" s="1"/>
  <c r="AC20" i="20"/>
  <c r="AB20" i="20" s="1"/>
  <c r="AA20" i="20" s="1"/>
  <c r="AC80" i="20"/>
  <c r="AB80" i="20" s="1"/>
  <c r="AA80" i="20" s="1"/>
  <c r="AC76" i="20"/>
  <c r="AB76" i="20" s="1"/>
  <c r="AA76" i="20" s="1"/>
  <c r="AC64" i="20"/>
  <c r="AB64" i="20" s="1"/>
  <c r="AC60" i="20"/>
  <c r="AB60" i="20" s="1"/>
  <c r="AA60" i="20" s="1"/>
  <c r="AC48" i="20"/>
  <c r="AB48" i="20" s="1"/>
  <c r="AA48" i="20" s="1"/>
  <c r="AC44" i="20"/>
  <c r="AB44" i="20" s="1"/>
  <c r="AA44" i="20" s="1"/>
  <c r="AC692" i="20"/>
  <c r="AB692" i="20" s="1"/>
  <c r="AA692" i="20" s="1"/>
  <c r="AC26" i="20"/>
  <c r="AB26" i="20" s="1"/>
  <c r="AA26" i="20" s="1"/>
  <c r="AC22" i="20"/>
  <c r="AB22" i="20" s="1"/>
  <c r="AA22" i="20" s="1"/>
  <c r="AC13" i="20"/>
  <c r="AB13" i="20" s="1"/>
  <c r="AC72" i="20"/>
  <c r="AB72" i="20" s="1"/>
  <c r="AA72" i="20" s="1"/>
  <c r="AC68" i="20"/>
  <c r="AB68" i="20" s="1"/>
  <c r="AA68" i="20" s="1"/>
  <c r="AC56" i="20"/>
  <c r="AB56" i="20" s="1"/>
  <c r="AA56" i="20" s="1"/>
  <c r="AC52" i="20"/>
  <c r="AB52" i="20" s="1"/>
  <c r="AA52" i="20" s="1"/>
  <c r="AC40" i="20"/>
  <c r="AB40" i="20" s="1"/>
  <c r="AA40" i="20" s="1"/>
  <c r="AC36" i="20"/>
  <c r="AB36" i="20" s="1"/>
  <c r="AA36" i="20" s="1"/>
  <c r="AC32" i="20"/>
  <c r="AB32" i="20" s="1"/>
  <c r="AA32" i="20" s="1"/>
  <c r="AC30" i="20"/>
  <c r="AB30" i="20" s="1"/>
  <c r="AA30" i="20" s="1"/>
  <c r="AC34" i="20"/>
  <c r="AC876" i="20"/>
  <c r="AB876" i="20" s="1"/>
  <c r="AA876" i="20" s="1"/>
  <c r="AC872" i="20"/>
  <c r="AB872" i="20" s="1"/>
  <c r="AA872" i="20" s="1"/>
  <c r="AC868" i="20"/>
  <c r="AB868" i="20" s="1"/>
  <c r="AC864" i="20"/>
  <c r="AB864" i="20" s="1"/>
  <c r="AA864" i="20" s="1"/>
  <c r="AC860" i="20"/>
  <c r="AB860" i="20" s="1"/>
  <c r="AA860" i="20" s="1"/>
  <c r="AC856" i="20"/>
  <c r="AB856" i="20" s="1"/>
  <c r="AA856" i="20" s="1"/>
  <c r="AC852" i="20"/>
  <c r="AB852" i="20" s="1"/>
  <c r="AA852" i="20" s="1"/>
  <c r="AC848" i="20"/>
  <c r="AB848" i="20" s="1"/>
  <c r="AA848" i="20" s="1"/>
  <c r="AC844" i="20"/>
  <c r="AB844" i="20" s="1"/>
  <c r="AA844" i="20" s="1"/>
  <c r="AC840" i="20"/>
  <c r="AB840" i="20" s="1"/>
  <c r="AA840" i="20" s="1"/>
  <c r="AC836" i="20"/>
  <c r="AB836" i="20" s="1"/>
  <c r="AC832" i="20"/>
  <c r="AB832" i="20" s="1"/>
  <c r="AA832" i="20" s="1"/>
  <c r="AC828" i="20"/>
  <c r="AB828" i="20" s="1"/>
  <c r="AA828" i="20" s="1"/>
  <c r="AC824" i="20"/>
  <c r="AB824" i="20" s="1"/>
  <c r="AA824" i="20" s="1"/>
  <c r="AC820" i="20"/>
  <c r="AB820" i="20" s="1"/>
  <c r="AA820" i="20" s="1"/>
  <c r="AC816" i="20"/>
  <c r="AB816" i="20" s="1"/>
  <c r="AC812" i="20"/>
  <c r="AB812" i="20" s="1"/>
  <c r="AA812" i="20" s="1"/>
  <c r="AC808" i="20"/>
  <c r="AB808" i="20" s="1"/>
  <c r="AA808" i="20" s="1"/>
  <c r="AC804" i="20"/>
  <c r="AB804" i="20" s="1"/>
  <c r="AC800" i="20"/>
  <c r="AB800" i="20" s="1"/>
  <c r="AC792" i="20"/>
  <c r="AB792" i="20" s="1"/>
  <c r="AC788" i="20"/>
  <c r="AB788" i="20" s="1"/>
  <c r="AC784" i="20"/>
  <c r="AB784" i="20" s="1"/>
  <c r="AA784" i="20" s="1"/>
  <c r="AC780" i="20"/>
  <c r="AB780" i="20" s="1"/>
  <c r="AC776" i="20"/>
  <c r="AB776" i="20" s="1"/>
  <c r="AA776" i="20" s="1"/>
  <c r="AC772" i="20"/>
  <c r="AB772" i="20" s="1"/>
  <c r="AA772" i="20" s="1"/>
  <c r="AC768" i="20"/>
  <c r="AB768" i="20" s="1"/>
  <c r="AC764" i="20"/>
  <c r="AB764" i="20" s="1"/>
  <c r="AA764" i="20" s="1"/>
  <c r="AC760" i="20"/>
  <c r="AB760" i="20" s="1"/>
  <c r="AA760" i="20" s="1"/>
  <c r="AC756" i="20"/>
  <c r="AB756" i="20" s="1"/>
  <c r="AA756" i="20" s="1"/>
  <c r="AC752" i="20"/>
  <c r="AB752" i="20" s="1"/>
  <c r="AA752" i="20" s="1"/>
  <c r="AC748" i="20"/>
  <c r="AB748" i="20" s="1"/>
  <c r="AC744" i="20"/>
  <c r="AB744" i="20" s="1"/>
  <c r="AA744" i="20" s="1"/>
  <c r="AC740" i="20"/>
  <c r="AB740" i="20" s="1"/>
  <c r="AA740" i="20" s="1"/>
  <c r="AC736" i="20"/>
  <c r="AB736" i="20" s="1"/>
  <c r="AA736" i="20" s="1"/>
  <c r="AC732" i="20"/>
  <c r="AB732" i="20" s="1"/>
  <c r="AA732" i="20" s="1"/>
  <c r="AC728" i="20"/>
  <c r="AB728" i="20" s="1"/>
  <c r="AA728" i="20" s="1"/>
  <c r="AC724" i="20"/>
  <c r="AB724" i="20" s="1"/>
  <c r="AA724" i="20" s="1"/>
  <c r="AC720" i="20"/>
  <c r="AB720" i="20" s="1"/>
  <c r="AA720" i="20" s="1"/>
  <c r="AC716" i="20"/>
  <c r="AB716" i="20" s="1"/>
  <c r="AC708" i="20"/>
  <c r="AB708" i="20" s="1"/>
  <c r="AC704" i="20"/>
  <c r="AB704" i="20" s="1"/>
  <c r="AA704" i="20" s="1"/>
  <c r="AC700" i="20"/>
  <c r="AB700" i="20" s="1"/>
  <c r="AA700" i="20" s="1"/>
  <c r="AC684" i="20"/>
  <c r="AB684" i="20" s="1"/>
  <c r="AA684" i="20" s="1"/>
  <c r="AC680" i="20"/>
  <c r="AB680" i="20" s="1"/>
  <c r="AA680" i="20" s="1"/>
  <c r="AC676" i="20"/>
  <c r="AB676" i="20" s="1"/>
  <c r="AA676" i="20" s="1"/>
  <c r="AC672" i="20"/>
  <c r="AB672" i="20" s="1"/>
  <c r="AC668" i="20"/>
  <c r="AB668" i="20" s="1"/>
  <c r="AA668" i="20" s="1"/>
  <c r="AC664" i="20"/>
  <c r="AB664" i="20" s="1"/>
  <c r="AA664" i="20" s="1"/>
  <c r="AC660" i="20"/>
  <c r="AB660" i="20" s="1"/>
  <c r="AA660" i="20" s="1"/>
  <c r="AC656" i="20"/>
  <c r="AB656" i="20" s="1"/>
  <c r="AA656" i="20" s="1"/>
  <c r="AC652" i="20"/>
  <c r="AB652" i="20" s="1"/>
  <c r="AA652" i="20" s="1"/>
  <c r="AC648" i="20"/>
  <c r="AB648" i="20" s="1"/>
  <c r="AA648" i="20" s="1"/>
  <c r="AC644" i="20"/>
  <c r="AB644" i="20" s="1"/>
  <c r="AC640" i="20"/>
  <c r="AB640" i="20" s="1"/>
  <c r="AC636" i="20"/>
  <c r="AB636" i="20" s="1"/>
  <c r="AC632" i="20"/>
  <c r="AB632" i="20" s="1"/>
  <c r="AC628" i="20"/>
  <c r="AB628" i="20" s="1"/>
  <c r="AA628" i="20" s="1"/>
  <c r="AC620" i="20"/>
  <c r="AB620" i="20" s="1"/>
  <c r="AC612" i="20"/>
  <c r="AB612" i="20" s="1"/>
  <c r="AA612" i="20" s="1"/>
  <c r="AC604" i="20"/>
  <c r="AB604" i="20" s="1"/>
  <c r="AC596" i="20"/>
  <c r="AB596" i="20" s="1"/>
  <c r="AA596" i="20" s="1"/>
  <c r="AC588" i="20"/>
  <c r="AB588" i="20" s="1"/>
  <c r="AA588" i="20" s="1"/>
  <c r="AC584" i="20"/>
  <c r="AB584" i="20" s="1"/>
  <c r="AA584" i="20" s="1"/>
  <c r="AC580" i="20"/>
  <c r="AB580" i="20" s="1"/>
  <c r="AC576" i="20"/>
  <c r="AB576" i="20" s="1"/>
  <c r="AA576" i="20" s="1"/>
  <c r="AC789" i="20"/>
  <c r="AB789" i="20" s="1"/>
  <c r="AC785" i="20"/>
  <c r="AB785" i="20" s="1"/>
  <c r="AC781" i="20"/>
  <c r="AB781" i="20" s="1"/>
  <c r="AC777" i="20"/>
  <c r="AB777" i="20" s="1"/>
  <c r="AC773" i="20"/>
  <c r="AB773" i="20" s="1"/>
  <c r="AC769" i="20"/>
  <c r="AB769" i="20" s="1"/>
  <c r="AC765" i="20"/>
  <c r="AB765" i="20" s="1"/>
  <c r="AC761" i="20"/>
  <c r="AB761" i="20" s="1"/>
  <c r="AC757" i="20"/>
  <c r="AB757" i="20" s="1"/>
  <c r="AC793" i="20"/>
  <c r="AB793" i="20" s="1"/>
  <c r="AA793" i="20" s="1"/>
  <c r="AC791" i="20"/>
  <c r="AB791" i="20" s="1"/>
  <c r="AA791" i="20" s="1"/>
  <c r="AC787" i="20"/>
  <c r="AB787" i="20" s="1"/>
  <c r="AC779" i="20"/>
  <c r="AB779" i="20" s="1"/>
  <c r="AC771" i="20"/>
  <c r="AB771" i="20" s="1"/>
  <c r="AC763" i="20"/>
  <c r="AB763" i="20" s="1"/>
  <c r="AC755" i="20"/>
  <c r="AB755" i="20" s="1"/>
  <c r="AC751" i="20"/>
  <c r="AB751" i="20" s="1"/>
  <c r="AC747" i="20"/>
  <c r="AB747" i="20" s="1"/>
  <c r="AC743" i="20"/>
  <c r="AB743" i="20" s="1"/>
  <c r="AC739" i="20"/>
  <c r="AB739" i="20" s="1"/>
  <c r="AC735" i="20"/>
  <c r="AB735" i="20" s="1"/>
  <c r="AC695" i="20"/>
  <c r="AB695" i="20" s="1"/>
  <c r="AC691" i="20"/>
  <c r="AB691" i="20" s="1"/>
  <c r="AC687" i="20"/>
  <c r="AB687" i="20" s="1"/>
  <c r="AC685" i="20"/>
  <c r="AB685" i="20" s="1"/>
  <c r="AC681" i="20"/>
  <c r="AB681" i="20" s="1"/>
  <c r="AC677" i="20"/>
  <c r="AB677" i="20" s="1"/>
  <c r="AC673" i="20"/>
  <c r="AB673" i="20" s="1"/>
  <c r="AC669" i="20"/>
  <c r="AB669" i="20" s="1"/>
  <c r="AC665" i="20"/>
  <c r="AB665" i="20" s="1"/>
  <c r="AC661" i="20"/>
  <c r="AB661" i="20" s="1"/>
  <c r="AC657" i="20"/>
  <c r="AB657" i="20" s="1"/>
  <c r="AC653" i="20"/>
  <c r="AB653" i="20" s="1"/>
  <c r="AC649" i="20"/>
  <c r="AB649" i="20" s="1"/>
  <c r="AC645" i="20"/>
  <c r="AB645" i="20" s="1"/>
  <c r="AA645" i="20" s="1"/>
  <c r="AC641" i="20"/>
  <c r="AB641" i="20" s="1"/>
  <c r="AC637" i="20"/>
  <c r="AB637" i="20" s="1"/>
  <c r="AA637" i="20" s="1"/>
  <c r="AC633" i="20"/>
  <c r="AB633" i="20" s="1"/>
  <c r="AA633" i="20" s="1"/>
  <c r="AC629" i="20"/>
  <c r="AB629" i="20" s="1"/>
  <c r="AC731" i="20"/>
  <c r="AB731" i="20" s="1"/>
  <c r="AC725" i="20"/>
  <c r="AB725" i="20" s="1"/>
  <c r="AC717" i="20"/>
  <c r="AB717" i="20" s="1"/>
  <c r="AC713" i="20"/>
  <c r="AB713" i="20" s="1"/>
  <c r="AC703" i="20"/>
  <c r="AB703" i="20" s="1"/>
  <c r="AC693" i="20"/>
  <c r="AB693" i="20" s="1"/>
  <c r="AC683" i="20"/>
  <c r="AB683" i="20" s="1"/>
  <c r="AC675" i="20"/>
  <c r="AB675" i="20" s="1"/>
  <c r="AC667" i="20"/>
  <c r="AB667" i="20" s="1"/>
  <c r="AC663" i="20"/>
  <c r="AB663" i="20" s="1"/>
  <c r="AC655" i="20"/>
  <c r="AB655" i="20" s="1"/>
  <c r="AC647" i="20"/>
  <c r="AB647" i="20" s="1"/>
  <c r="AC639" i="20"/>
  <c r="AB639" i="20" s="1"/>
  <c r="AC631" i="20"/>
  <c r="AB631" i="20" s="1"/>
  <c r="AA631" i="20" s="1"/>
  <c r="AC619" i="20"/>
  <c r="AB619" i="20" s="1"/>
  <c r="AA619" i="20" s="1"/>
  <c r="AC611" i="20"/>
  <c r="AB611" i="20" s="1"/>
  <c r="AC603" i="20"/>
  <c r="AB603" i="20" s="1"/>
  <c r="AC595" i="20"/>
  <c r="AB595" i="20" s="1"/>
  <c r="AC587" i="20"/>
  <c r="AB587" i="20" s="1"/>
  <c r="AC579" i="20"/>
  <c r="AB579" i="20" s="1"/>
  <c r="AC542" i="20"/>
  <c r="AB542" i="20" s="1"/>
  <c r="AA542" i="20" s="1"/>
  <c r="AC534" i="20"/>
  <c r="AB534" i="20" s="1"/>
  <c r="AA534" i="20" s="1"/>
  <c r="AC526" i="20"/>
  <c r="AB526" i="20" s="1"/>
  <c r="AA526" i="20" s="1"/>
  <c r="AC518" i="20"/>
  <c r="AB518" i="20" s="1"/>
  <c r="AA518" i="20" s="1"/>
  <c r="AC510" i="20"/>
  <c r="AB510" i="20" s="1"/>
  <c r="AC502" i="20"/>
  <c r="AB502" i="20" s="1"/>
  <c r="AA502" i="20" s="1"/>
  <c r="AC494" i="20"/>
  <c r="AB494" i="20" s="1"/>
  <c r="AA494" i="20" s="1"/>
  <c r="AC486" i="20"/>
  <c r="AB486" i="20" s="1"/>
  <c r="AA486" i="20" s="1"/>
  <c r="AC478" i="20"/>
  <c r="AB478" i="20" s="1"/>
  <c r="AA478" i="20" s="1"/>
  <c r="AC470" i="20"/>
  <c r="AB470" i="20" s="1"/>
  <c r="AA470" i="20" s="1"/>
  <c r="AC462" i="20"/>
  <c r="AB462" i="20" s="1"/>
  <c r="AC454" i="20"/>
  <c r="AB454" i="20" s="1"/>
  <c r="AA454" i="20" s="1"/>
  <c r="AC446" i="20"/>
  <c r="AB446" i="20" s="1"/>
  <c r="AA446" i="20" s="1"/>
  <c r="AC438" i="20"/>
  <c r="AB438" i="20" s="1"/>
  <c r="AA438" i="20" s="1"/>
  <c r="AC430" i="20"/>
  <c r="AB430" i="20" s="1"/>
  <c r="AA430" i="20" s="1"/>
  <c r="AC422" i="20"/>
  <c r="AB422" i="20" s="1"/>
  <c r="AA422" i="20" s="1"/>
  <c r="AC414" i="20"/>
  <c r="AB414" i="20" s="1"/>
  <c r="AC406" i="20"/>
  <c r="AB406" i="20" s="1"/>
  <c r="AA406" i="20" s="1"/>
  <c r="AC398" i="20"/>
  <c r="AB398" i="20" s="1"/>
  <c r="AC390" i="20"/>
  <c r="AB390" i="20" s="1"/>
  <c r="AA390" i="20" s="1"/>
  <c r="AC382" i="20"/>
  <c r="AB382" i="20" s="1"/>
  <c r="AA382" i="20" s="1"/>
  <c r="AC374" i="20"/>
  <c r="AB374" i="20" s="1"/>
  <c r="AA374" i="20" s="1"/>
  <c r="AC366" i="20"/>
  <c r="AB366" i="20" s="1"/>
  <c r="AC358" i="20"/>
  <c r="AB358" i="20" s="1"/>
  <c r="AA358" i="20" s="1"/>
  <c r="AC350" i="20"/>
  <c r="AB350" i="20" s="1"/>
  <c r="AA350" i="20" s="1"/>
  <c r="AC342" i="20"/>
  <c r="AB342" i="20" s="1"/>
  <c r="AA342" i="20" s="1"/>
  <c r="AC334" i="20"/>
  <c r="AB334" i="20" s="1"/>
  <c r="AA334" i="20" s="1"/>
  <c r="AC326" i="20"/>
  <c r="AB326" i="20" s="1"/>
  <c r="AA326" i="20" s="1"/>
  <c r="AC318" i="20"/>
  <c r="AB318" i="20" s="1"/>
  <c r="AA318" i="20" s="1"/>
  <c r="AC310" i="20"/>
  <c r="AB310" i="20" s="1"/>
  <c r="AA310" i="20" s="1"/>
  <c r="AC302" i="20"/>
  <c r="AB302" i="20" s="1"/>
  <c r="AC294" i="20"/>
  <c r="AB294" i="20" s="1"/>
  <c r="AA294" i="20" s="1"/>
  <c r="AC286" i="20"/>
  <c r="AB286" i="20" s="1"/>
  <c r="AA286" i="20" s="1"/>
  <c r="AC278" i="20"/>
  <c r="AB278" i="20" s="1"/>
  <c r="AA278" i="20" s="1"/>
  <c r="AC270" i="20"/>
  <c r="AB270" i="20" s="1"/>
  <c r="AA270" i="20" s="1"/>
  <c r="AC262" i="20"/>
  <c r="AB262" i="20" s="1"/>
  <c r="AA262" i="20" s="1"/>
  <c r="AC254" i="20"/>
  <c r="AB254" i="20" s="1"/>
  <c r="AA254" i="20" s="1"/>
  <c r="AC246" i="20"/>
  <c r="AB246" i="20" s="1"/>
  <c r="AA246" i="20" s="1"/>
  <c r="AC238" i="20"/>
  <c r="AB238" i="20" s="1"/>
  <c r="AC230" i="20"/>
  <c r="AB230" i="20" s="1"/>
  <c r="AA230" i="20" s="1"/>
  <c r="AC222" i="20"/>
  <c r="AB222" i="20" s="1"/>
  <c r="AA222" i="20" s="1"/>
  <c r="AC214" i="20"/>
  <c r="AB214" i="20" s="1"/>
  <c r="AA214" i="20" s="1"/>
  <c r="AC206" i="20"/>
  <c r="AB206" i="20" s="1"/>
  <c r="AA206" i="20" s="1"/>
  <c r="AC198" i="20"/>
  <c r="AB198" i="20" s="1"/>
  <c r="AA198" i="20" s="1"/>
  <c r="AC190" i="20"/>
  <c r="AB190" i="20" s="1"/>
  <c r="AA190" i="20" s="1"/>
  <c r="AC182" i="20"/>
  <c r="AB182" i="20" s="1"/>
  <c r="AA182" i="20" s="1"/>
  <c r="AC174" i="20"/>
  <c r="AB174" i="20" s="1"/>
  <c r="AC166" i="20"/>
  <c r="AB166" i="20" s="1"/>
  <c r="AA166" i="20" s="1"/>
  <c r="AC86" i="20"/>
  <c r="AB86" i="20" s="1"/>
  <c r="AA86" i="20" s="1"/>
  <c r="AC84" i="20"/>
  <c r="AB84" i="20" s="1"/>
  <c r="AA84" i="20" s="1"/>
  <c r="AC28" i="20"/>
  <c r="AB28" i="20" s="1"/>
  <c r="AC11" i="20"/>
  <c r="AB11" i="20" s="1"/>
  <c r="AA11" i="20" s="1"/>
  <c r="AC753" i="20"/>
  <c r="AB753" i="20" s="1"/>
  <c r="AC749" i="20"/>
  <c r="AB749" i="20" s="1"/>
  <c r="AC745" i="20"/>
  <c r="AB745" i="20" s="1"/>
  <c r="AC741" i="20"/>
  <c r="AB741" i="20" s="1"/>
  <c r="AC737" i="20"/>
  <c r="AB737" i="20" s="1"/>
  <c r="AC733" i="20"/>
  <c r="AB733" i="20" s="1"/>
  <c r="AC545" i="20"/>
  <c r="AB545" i="20" s="1"/>
  <c r="AC10" i="20"/>
  <c r="AB10" i="20" s="1"/>
  <c r="AA10" i="20" s="1"/>
  <c r="AB35" i="20"/>
  <c r="AH8" i="20"/>
  <c r="AI8" i="20" s="1"/>
  <c r="AH14" i="20"/>
  <c r="AG7" i="20"/>
  <c r="AH7" i="20" s="1"/>
  <c r="AI9" i="20"/>
  <c r="AB956" i="20"/>
  <c r="AA956" i="20" s="1"/>
  <c r="AB954" i="20"/>
  <c r="AA954" i="20" s="1"/>
  <c r="AB946" i="20"/>
  <c r="AA946" i="20" s="1"/>
  <c r="AB938" i="20"/>
  <c r="AA938" i="20" s="1"/>
  <c r="AB930" i="20"/>
  <c r="AB870" i="20"/>
  <c r="AA870" i="20" s="1"/>
  <c r="AB862" i="20"/>
  <c r="AA862" i="20" s="1"/>
  <c r="AB854" i="20"/>
  <c r="AA854" i="20" s="1"/>
  <c r="AB822" i="20"/>
  <c r="AA822" i="20" s="1"/>
  <c r="AB814" i="20"/>
  <c r="AA814" i="20" s="1"/>
  <c r="AB806" i="20"/>
  <c r="AA806" i="20" s="1"/>
  <c r="AB778" i="20"/>
  <c r="AA778" i="20" s="1"/>
  <c r="AB770" i="20"/>
  <c r="AA770" i="20" s="1"/>
  <c r="AB762" i="20"/>
  <c r="AA762" i="20" s="1"/>
  <c r="AB730" i="20"/>
  <c r="AA730" i="20" s="1"/>
  <c r="AB702" i="20"/>
  <c r="AA702" i="20" s="1"/>
  <c r="AB694" i="20"/>
  <c r="AA694" i="20" s="1"/>
  <c r="AB686" i="20"/>
  <c r="AA686" i="20" s="1"/>
  <c r="AB646" i="20"/>
  <c r="AA646" i="20" s="1"/>
  <c r="AB638" i="20"/>
  <c r="AB630" i="20"/>
  <c r="AA630" i="20" s="1"/>
  <c r="AB598" i="20"/>
  <c r="AA598" i="20" s="1"/>
  <c r="AB590" i="20"/>
  <c r="AA590" i="20" s="1"/>
  <c r="AB582" i="20"/>
  <c r="AA582" i="20" s="1"/>
  <c r="AB566" i="20"/>
  <c r="AB558" i="20"/>
  <c r="AA558" i="20" s="1"/>
  <c r="AB550" i="20"/>
  <c r="AA550" i="20" s="1"/>
  <c r="AB796" i="20"/>
  <c r="AB572" i="20"/>
  <c r="AA572" i="20" s="1"/>
  <c r="AB564" i="20"/>
  <c r="AA564" i="20" s="1"/>
  <c r="AB556" i="20"/>
  <c r="AB548" i="20"/>
  <c r="AA548" i="20" s="1"/>
  <c r="AB850" i="20"/>
  <c r="AA850" i="20" s="1"/>
  <c r="AB826" i="20"/>
  <c r="AA826" i="20" s="1"/>
  <c r="AB794" i="20"/>
  <c r="AB782" i="20"/>
  <c r="AA782" i="20" s="1"/>
  <c r="AB734" i="20"/>
  <c r="AA734" i="20" s="1"/>
  <c r="AB658" i="20"/>
  <c r="AA658" i="20" s="1"/>
  <c r="AB546" i="20"/>
  <c r="AA546" i="20" s="1"/>
  <c r="AB145" i="20"/>
  <c r="AB987" i="20"/>
  <c r="AB939" i="20"/>
  <c r="AB819" i="20"/>
  <c r="AB101" i="20"/>
  <c r="AB1000" i="20"/>
  <c r="AA1000" i="20" s="1"/>
  <c r="AB726" i="20"/>
  <c r="AA726" i="20" s="1"/>
  <c r="AB678" i="20"/>
  <c r="AA678" i="20" s="1"/>
  <c r="AB878" i="20"/>
  <c r="AA878" i="20" s="1"/>
  <c r="AB830" i="20"/>
  <c r="AA830" i="20" s="1"/>
  <c r="AB786" i="20"/>
  <c r="AA786" i="20" s="1"/>
  <c r="AB738" i="20"/>
  <c r="AA738" i="20" s="1"/>
  <c r="AB710" i="20"/>
  <c r="AA710" i="20" s="1"/>
  <c r="AB654" i="20"/>
  <c r="AA654" i="20" s="1"/>
  <c r="AB606" i="20"/>
  <c r="AA606" i="20" s="1"/>
  <c r="AB880" i="20"/>
  <c r="AA880" i="20" s="1"/>
  <c r="AB969" i="20"/>
  <c r="AB541" i="20"/>
  <c r="AB886" i="20"/>
  <c r="AA886" i="20" s="1"/>
  <c r="AB968" i="20"/>
  <c r="AA968" i="20" s="1"/>
  <c r="AB622" i="20"/>
  <c r="AB754" i="20"/>
  <c r="AA754" i="20" s="1"/>
  <c r="AB574" i="20"/>
  <c r="AA574" i="20" s="1"/>
  <c r="AB940" i="20"/>
  <c r="AA940" i="20" s="1"/>
  <c r="AB916" i="20"/>
  <c r="AA916" i="20" s="1"/>
  <c r="AB892" i="20"/>
  <c r="AA892" i="20" s="1"/>
  <c r="AB884" i="20"/>
  <c r="AA884" i="20" s="1"/>
  <c r="AB846" i="20"/>
  <c r="AB798" i="20"/>
  <c r="AB858" i="20"/>
  <c r="AA858" i="20" s="1"/>
  <c r="AB810" i="20"/>
  <c r="AA810" i="20" s="1"/>
  <c r="AB766" i="20"/>
  <c r="AA766" i="20" s="1"/>
  <c r="AB923" i="20"/>
  <c r="AB925" i="20"/>
  <c r="AB893" i="20"/>
  <c r="AA893" i="20" s="1"/>
  <c r="AB861" i="20"/>
  <c r="AA861" i="20" s="1"/>
  <c r="AB698" i="20"/>
  <c r="AA698" i="20" s="1"/>
  <c r="AB958" i="20"/>
  <c r="AA958" i="20" s="1"/>
  <c r="AB950" i="20"/>
  <c r="AA950" i="20" s="1"/>
  <c r="AB942" i="20"/>
  <c r="AA942" i="20" s="1"/>
  <c r="AB934" i="20"/>
  <c r="AA934" i="20" s="1"/>
  <c r="AB926" i="20"/>
  <c r="AA926" i="20" s="1"/>
  <c r="AB838" i="20"/>
  <c r="AA838" i="20" s="1"/>
  <c r="AB746" i="20"/>
  <c r="AA746" i="20" s="1"/>
  <c r="AB718" i="20"/>
  <c r="AA718" i="20" s="1"/>
  <c r="AB670" i="20"/>
  <c r="AA670" i="20" s="1"/>
  <c r="AB662" i="20"/>
  <c r="AA662" i="20" s="1"/>
  <c r="AB614" i="20"/>
  <c r="AB568" i="20"/>
  <c r="AA568" i="20" s="1"/>
  <c r="AB560" i="20"/>
  <c r="AA560" i="20" s="1"/>
  <c r="AB552" i="20"/>
  <c r="AA552" i="20" s="1"/>
  <c r="AB543" i="20"/>
  <c r="AB535" i="20"/>
  <c r="AB527" i="20"/>
  <c r="AB519" i="20"/>
  <c r="AB511" i="20"/>
  <c r="AB499" i="20"/>
  <c r="AB495" i="20"/>
  <c r="AB487" i="20"/>
  <c r="AB483" i="20"/>
  <c r="AB471" i="20"/>
  <c r="AB463" i="20"/>
  <c r="AB451" i="20"/>
  <c r="AB443" i="20"/>
  <c r="AB439" i="20"/>
  <c r="AB427" i="20"/>
  <c r="AB33" i="20"/>
  <c r="AA33" i="20" s="1"/>
  <c r="AB618" i="20"/>
  <c r="AB25" i="20"/>
  <c r="AA25" i="20" s="1"/>
  <c r="AB941" i="20"/>
  <c r="AB613" i="20"/>
  <c r="AB565" i="20"/>
  <c r="AB697" i="20"/>
  <c r="AB997" i="20"/>
  <c r="AB865" i="20"/>
  <c r="AA865" i="20" s="1"/>
  <c r="AB817" i="20"/>
  <c r="AB801" i="20"/>
  <c r="AB58" i="20"/>
  <c r="AA58" i="20" s="1"/>
  <c r="AB554" i="20"/>
  <c r="AA554" i="20" s="1"/>
  <c r="AB715" i="20"/>
  <c r="AB504" i="20"/>
  <c r="AA504" i="20" s="1"/>
  <c r="AB480" i="20"/>
  <c r="AA480" i="20" s="1"/>
  <c r="AB456" i="20"/>
  <c r="AA456" i="20" s="1"/>
  <c r="AB408" i="20"/>
  <c r="AA408" i="20" s="1"/>
  <c r="AB384" i="20"/>
  <c r="AA384" i="20" s="1"/>
  <c r="AB360" i="20"/>
  <c r="AB312" i="20"/>
  <c r="AA312" i="20" s="1"/>
  <c r="AB264" i="20"/>
  <c r="AA264" i="20" s="1"/>
  <c r="AB216" i="20"/>
  <c r="AA216" i="20" s="1"/>
  <c r="AB168" i="20"/>
  <c r="AB120" i="20"/>
  <c r="AA120" i="20" s="1"/>
  <c r="AB96" i="20"/>
  <c r="AA96" i="20" s="1"/>
  <c r="AB659" i="20"/>
  <c r="AB627" i="20"/>
  <c r="AB403" i="20"/>
  <c r="AB387" i="20"/>
  <c r="AB379" i="20"/>
  <c r="AB359" i="20"/>
  <c r="AB355" i="20"/>
  <c r="AB347" i="20"/>
  <c r="AB343" i="20"/>
  <c r="AB331" i="20"/>
  <c r="AB323" i="20"/>
  <c r="AB315" i="20"/>
  <c r="AB307" i="20"/>
  <c r="AB299" i="20"/>
  <c r="AB295" i="20"/>
  <c r="AB283" i="20"/>
  <c r="AB279" i="20"/>
  <c r="AB275" i="20"/>
  <c r="AB267" i="20"/>
  <c r="AB259" i="20"/>
  <c r="AB235" i="20"/>
  <c r="AB231" i="20"/>
  <c r="AB227" i="20"/>
  <c r="AB219" i="20"/>
  <c r="AB211" i="20"/>
  <c r="AA211" i="20" s="1"/>
  <c r="AB187" i="20"/>
  <c r="AB171" i="20"/>
  <c r="AB163" i="20"/>
  <c r="AB151" i="20"/>
  <c r="AB147" i="20"/>
  <c r="AB139" i="20"/>
  <c r="AB123" i="20"/>
  <c r="AB999" i="20"/>
  <c r="AB951" i="20"/>
  <c r="AB34" i="20"/>
  <c r="AA34" i="20" s="1"/>
  <c r="AI7" i="20"/>
  <c r="E15" i="29"/>
  <c r="E16" i="29" s="1"/>
  <c r="AI6" i="20"/>
  <c r="AE5" i="20"/>
  <c r="AF5" i="20" s="1"/>
  <c r="AG5" i="20" s="1"/>
  <c r="AH5" i="20" s="1"/>
  <c r="AI14" i="20"/>
  <c r="AJ6" i="20"/>
  <c r="AA27" i="20"/>
  <c r="AA248" i="20"/>
  <c r="AA134" i="20"/>
  <c r="AJ8" i="20"/>
  <c r="AJ7" i="20"/>
  <c r="AJ9" i="20"/>
  <c r="AI19" i="20"/>
  <c r="AH18" i="20"/>
  <c r="AG17" i="20"/>
  <c r="AH17" i="20" s="1"/>
  <c r="AF16" i="20"/>
  <c r="AG16" i="20" s="1"/>
  <c r="AH16" i="20" s="1"/>
  <c r="AE15" i="20"/>
  <c r="AF15" i="20" s="1"/>
  <c r="AG15" i="20" s="1"/>
  <c r="AH15" i="20" s="1"/>
  <c r="AA344" i="20" l="1"/>
  <c r="AA960" i="20"/>
  <c r="AA816" i="20"/>
  <c r="AA366" i="20"/>
  <c r="AA780" i="20"/>
  <c r="AA89" i="20"/>
  <c r="AA748" i="20"/>
  <c r="AA891" i="20"/>
  <c r="AA868" i="20"/>
  <c r="AB932" i="20"/>
  <c r="AA932" i="20" s="1"/>
  <c r="AA853" i="20"/>
  <c r="AA708" i="20"/>
  <c r="AA398" i="20"/>
  <c r="AA238" i="20"/>
  <c r="AA462" i="20"/>
  <c r="AA510" i="20"/>
  <c r="AA604" i="20"/>
  <c r="AA64" i="20"/>
  <c r="AA28" i="20"/>
  <c r="AA174" i="20"/>
  <c r="AA302" i="20"/>
  <c r="AA414" i="20"/>
  <c r="AA580" i="20"/>
  <c r="AA804" i="20"/>
  <c r="AA836" i="20"/>
  <c r="AA672" i="20"/>
  <c r="AA768" i="20"/>
  <c r="AC7" i="20"/>
  <c r="AB7" i="20" s="1"/>
  <c r="AA7" i="20" s="1"/>
  <c r="AC8" i="20"/>
  <c r="AC6" i="20"/>
  <c r="AB6" i="20" s="1"/>
  <c r="AA6" i="20" s="1"/>
  <c r="AC9" i="20"/>
  <c r="E17" i="29"/>
  <c r="D17" i="29" s="1"/>
  <c r="D15" i="29"/>
  <c r="D4" i="29"/>
  <c r="AJ14" i="20"/>
  <c r="AC14" i="20" s="1"/>
  <c r="AI5" i="20"/>
  <c r="E11" i="29"/>
  <c r="AA364" i="20"/>
  <c r="AA396" i="20"/>
  <c r="AA428" i="20"/>
  <c r="AA460" i="20"/>
  <c r="AA492" i="20"/>
  <c r="AA524" i="20"/>
  <c r="AA37" i="20"/>
  <c r="AA41" i="20"/>
  <c r="AA45" i="20"/>
  <c r="AA49" i="20"/>
  <c r="AA53" i="20"/>
  <c r="AA57" i="20"/>
  <c r="AA61" i="20"/>
  <c r="AA65" i="20"/>
  <c r="AA69" i="20"/>
  <c r="AA73" i="20"/>
  <c r="AA77" i="20"/>
  <c r="AA81" i="20"/>
  <c r="AA85" i="20"/>
  <c r="AA101" i="20"/>
  <c r="AA105" i="20"/>
  <c r="AA109" i="20"/>
  <c r="AA113" i="20"/>
  <c r="AA117" i="20"/>
  <c r="AA121" i="20"/>
  <c r="AA125" i="20"/>
  <c r="AA129" i="20"/>
  <c r="AA133" i="20"/>
  <c r="AA137" i="20"/>
  <c r="AA141" i="20"/>
  <c r="AA145" i="20"/>
  <c r="AA149" i="20"/>
  <c r="AA153" i="20"/>
  <c r="AA157" i="20"/>
  <c r="AA161" i="20"/>
  <c r="AA165" i="20"/>
  <c r="AA169" i="20"/>
  <c r="AA173" i="20"/>
  <c r="AA177" i="20"/>
  <c r="AA181" i="20"/>
  <c r="AA185" i="20"/>
  <c r="AA553" i="20"/>
  <c r="AA569" i="20"/>
  <c r="AA577" i="20"/>
  <c r="AA585" i="20"/>
  <c r="AA593" i="20"/>
  <c r="AA601" i="20"/>
  <c r="AA609" i="20"/>
  <c r="AA617" i="20"/>
  <c r="AA805" i="20"/>
  <c r="AA821" i="20"/>
  <c r="AA837" i="20"/>
  <c r="AA969" i="20"/>
  <c r="AA985" i="20"/>
  <c r="AA717" i="20"/>
  <c r="AA641" i="20"/>
  <c r="AA649" i="20"/>
  <c r="AA657" i="20"/>
  <c r="AA665" i="20"/>
  <c r="AA673" i="20"/>
  <c r="AA681" i="20"/>
  <c r="AA801" i="20"/>
  <c r="AA817" i="20"/>
  <c r="AA833" i="20"/>
  <c r="AA973" i="20"/>
  <c r="AA989" i="20"/>
  <c r="AA757" i="20"/>
  <c r="AA765" i="20"/>
  <c r="AA773" i="20"/>
  <c r="AA781" i="20"/>
  <c r="AA789" i="20"/>
  <c r="AA967" i="20"/>
  <c r="AA975" i="20"/>
  <c r="AA983" i="20"/>
  <c r="AA991" i="20"/>
  <c r="AA999" i="20"/>
  <c r="AA191" i="20"/>
  <c r="AA195" i="20"/>
  <c r="AA199" i="20"/>
  <c r="AA219" i="20"/>
  <c r="AA223" i="20"/>
  <c r="AA227" i="20"/>
  <c r="AA231" i="20"/>
  <c r="AA235" i="20"/>
  <c r="AA239" i="20"/>
  <c r="AA243" i="20"/>
  <c r="AA247" i="20"/>
  <c r="AA251" i="20"/>
  <c r="AA255" i="20"/>
  <c r="AA259" i="20"/>
  <c r="AA263" i="20"/>
  <c r="AA267" i="20"/>
  <c r="AA271" i="20"/>
  <c r="AA275" i="20"/>
  <c r="AA279" i="20"/>
  <c r="AA283" i="20"/>
  <c r="AA287" i="20"/>
  <c r="AA291" i="20"/>
  <c r="AA295" i="20"/>
  <c r="AA299" i="20"/>
  <c r="AA303" i="20"/>
  <c r="AA307" i="20"/>
  <c r="AA311" i="20"/>
  <c r="AA315" i="20"/>
  <c r="AA319" i="20"/>
  <c r="AA323" i="20"/>
  <c r="AA327" i="20"/>
  <c r="AA331" i="20"/>
  <c r="AA335" i="20"/>
  <c r="AA339" i="20"/>
  <c r="AA343" i="20"/>
  <c r="AA347" i="20"/>
  <c r="AA351" i="20"/>
  <c r="AA355" i="20"/>
  <c r="AA359" i="20"/>
  <c r="AA363" i="20"/>
  <c r="AA367" i="20"/>
  <c r="AA371" i="20"/>
  <c r="AA375" i="20"/>
  <c r="AA379" i="20"/>
  <c r="AA383" i="20"/>
  <c r="AA387" i="20"/>
  <c r="AA391" i="20"/>
  <c r="AA395" i="20"/>
  <c r="AA399" i="20"/>
  <c r="AA403" i="20"/>
  <c r="AA407" i="20"/>
  <c r="AA411" i="20"/>
  <c r="AA415" i="20"/>
  <c r="AA419" i="20"/>
  <c r="AA423" i="20"/>
  <c r="AA427" i="20"/>
  <c r="AA431" i="20"/>
  <c r="AA435" i="20"/>
  <c r="AA439" i="20"/>
  <c r="AA443" i="20"/>
  <c r="AA447" i="20"/>
  <c r="AA451" i="20"/>
  <c r="AA455" i="20"/>
  <c r="AA459" i="20"/>
  <c r="AA463" i="20"/>
  <c r="AA467" i="20"/>
  <c r="AA471" i="20"/>
  <c r="AA475" i="20"/>
  <c r="AA479" i="20"/>
  <c r="AA483" i="20"/>
  <c r="AA487" i="20"/>
  <c r="AA491" i="20"/>
  <c r="AA495" i="20"/>
  <c r="AA499" i="20"/>
  <c r="AA503" i="20"/>
  <c r="AA507" i="20"/>
  <c r="AA511" i="20"/>
  <c r="AA515" i="20"/>
  <c r="AA519" i="20"/>
  <c r="AA523" i="20"/>
  <c r="AA527" i="20"/>
  <c r="AA531" i="20"/>
  <c r="AA535" i="20"/>
  <c r="AA539" i="20"/>
  <c r="AA543" i="20"/>
  <c r="AA632" i="20"/>
  <c r="AA640" i="20"/>
  <c r="AA792" i="20"/>
  <c r="AA800" i="20"/>
  <c r="AA610" i="20"/>
  <c r="AA618" i="20"/>
  <c r="AA626" i="20"/>
  <c r="AA634" i="20"/>
  <c r="AA642" i="20"/>
  <c r="AA714" i="20"/>
  <c r="AA794" i="20"/>
  <c r="AA551" i="20"/>
  <c r="AA587" i="20"/>
  <c r="AA603" i="20"/>
  <c r="AA627" i="20"/>
  <c r="AA655" i="20"/>
  <c r="AA671" i="20"/>
  <c r="AA687" i="20"/>
  <c r="AA695" i="20"/>
  <c r="AA703" i="20"/>
  <c r="AA711" i="20"/>
  <c r="AA719" i="20"/>
  <c r="AA727" i="20"/>
  <c r="AA759" i="20"/>
  <c r="AA775" i="20"/>
  <c r="AA909" i="20"/>
  <c r="AA911" i="20"/>
  <c r="AA919" i="20"/>
  <c r="AA921" i="20"/>
  <c r="AA930" i="20"/>
  <c r="AA927" i="20"/>
  <c r="AA935" i="20"/>
  <c r="AA943" i="20"/>
  <c r="AA951" i="20"/>
  <c r="AA959" i="20"/>
  <c r="AA733" i="20"/>
  <c r="AA741" i="20"/>
  <c r="AA749" i="20"/>
  <c r="AA74" i="20"/>
  <c r="AA170" i="20"/>
  <c r="AA202" i="20"/>
  <c r="AA362" i="20"/>
  <c r="AA168" i="20"/>
  <c r="AA360" i="20"/>
  <c r="AA35" i="20"/>
  <c r="AA39" i="20"/>
  <c r="AA43" i="20"/>
  <c r="AA47" i="20"/>
  <c r="AA51" i="20"/>
  <c r="AA55" i="20"/>
  <c r="AA59" i="20"/>
  <c r="AA63" i="20"/>
  <c r="AA67" i="20"/>
  <c r="AA71" i="20"/>
  <c r="AA79" i="20"/>
  <c r="AA83" i="20"/>
  <c r="AA87" i="20"/>
  <c r="AA103" i="20"/>
  <c r="AA107" i="20"/>
  <c r="AA111" i="20"/>
  <c r="AA115" i="20"/>
  <c r="AA119" i="20"/>
  <c r="AA123" i="20"/>
  <c r="AA127" i="20"/>
  <c r="AA131" i="20"/>
  <c r="AA135" i="20"/>
  <c r="AA139" i="20"/>
  <c r="AA143" i="20"/>
  <c r="AA147" i="20"/>
  <c r="AA151" i="20"/>
  <c r="AA563" i="20"/>
  <c r="AA571" i="20"/>
  <c r="AA625" i="20"/>
  <c r="AA679" i="20"/>
  <c r="AA701" i="20"/>
  <c r="AA709" i="20"/>
  <c r="AA767" i="20"/>
  <c r="AA783" i="20"/>
  <c r="AA813" i="20"/>
  <c r="AA829" i="20"/>
  <c r="AA845" i="20"/>
  <c r="AA917" i="20"/>
  <c r="AA929" i="20"/>
  <c r="AA937" i="20"/>
  <c r="AA945" i="20"/>
  <c r="AA953" i="20"/>
  <c r="AA961" i="20"/>
  <c r="AA977" i="20"/>
  <c r="AA993" i="20"/>
  <c r="AA155" i="20"/>
  <c r="AA159" i="20"/>
  <c r="AA163" i="20"/>
  <c r="AA167" i="20"/>
  <c r="AA171" i="20"/>
  <c r="AA175" i="20"/>
  <c r="AA179" i="20"/>
  <c r="AA183" i="20"/>
  <c r="AA187" i="20"/>
  <c r="AA616" i="20"/>
  <c r="AA624" i="20"/>
  <c r="AA545" i="20"/>
  <c r="AA549" i="20"/>
  <c r="AA565" i="20"/>
  <c r="AA573" i="20"/>
  <c r="AA581" i="20"/>
  <c r="AA589" i="20"/>
  <c r="AA597" i="20"/>
  <c r="AA605" i="20"/>
  <c r="AA613" i="20"/>
  <c r="AA621" i="20"/>
  <c r="AA689" i="20"/>
  <c r="AA697" i="20"/>
  <c r="AA705" i="20"/>
  <c r="AA721" i="20"/>
  <c r="AA729" i="20"/>
  <c r="AA737" i="20"/>
  <c r="AA745" i="20"/>
  <c r="AA753" i="20"/>
  <c r="AA925" i="20"/>
  <c r="AA933" i="20"/>
  <c r="AA941" i="20"/>
  <c r="AA949" i="20"/>
  <c r="AA957" i="20"/>
  <c r="AA579" i="20"/>
  <c r="AA595" i="20"/>
  <c r="AA611" i="20"/>
  <c r="AA639" i="20"/>
  <c r="AA647" i="20"/>
  <c r="AA663" i="20"/>
  <c r="AA693" i="20"/>
  <c r="AA713" i="20"/>
  <c r="AA725" i="20"/>
  <c r="AA629" i="20"/>
  <c r="AA653" i="20"/>
  <c r="AA661" i="20"/>
  <c r="AA669" i="20"/>
  <c r="AA677" i="20"/>
  <c r="AA685" i="20"/>
  <c r="AA735" i="20"/>
  <c r="AA743" i="20"/>
  <c r="AA751" i="20"/>
  <c r="AA809" i="20"/>
  <c r="AA825" i="20"/>
  <c r="AA841" i="20"/>
  <c r="AA913" i="20"/>
  <c r="AA965" i="20"/>
  <c r="AA981" i="20"/>
  <c r="AA997" i="20"/>
  <c r="AA761" i="20"/>
  <c r="AA769" i="20"/>
  <c r="AA777" i="20"/>
  <c r="AA785" i="20"/>
  <c r="AA803" i="20"/>
  <c r="AA811" i="20"/>
  <c r="AA819" i="20"/>
  <c r="AA827" i="20"/>
  <c r="AA835" i="20"/>
  <c r="AA843" i="20"/>
  <c r="AA907" i="20"/>
  <c r="AA915" i="20"/>
  <c r="AA923" i="20"/>
  <c r="AA963" i="20"/>
  <c r="AA971" i="20"/>
  <c r="AA979" i="20"/>
  <c r="AA987" i="20"/>
  <c r="AA995" i="20"/>
  <c r="AA189" i="20"/>
  <c r="AA193" i="20"/>
  <c r="AA197" i="20"/>
  <c r="AA201" i="20"/>
  <c r="AA221" i="20"/>
  <c r="AA225" i="20"/>
  <c r="AA229" i="20"/>
  <c r="AA237" i="20"/>
  <c r="AA245" i="20"/>
  <c r="AA253" i="20"/>
  <c r="AA261" i="20"/>
  <c r="AA269" i="20"/>
  <c r="AA277" i="20"/>
  <c r="AA285" i="20"/>
  <c r="AA289" i="20"/>
  <c r="AA297" i="20"/>
  <c r="AA305" i="20"/>
  <c r="AA313" i="20"/>
  <c r="AA321" i="20"/>
  <c r="AA329" i="20"/>
  <c r="AA337" i="20"/>
  <c r="AA345" i="20"/>
  <c r="AA353" i="20"/>
  <c r="AA361" i="20"/>
  <c r="AA369" i="20"/>
  <c r="AA377" i="20"/>
  <c r="AA385" i="20"/>
  <c r="AA393" i="20"/>
  <c r="AA401" i="20"/>
  <c r="AA409" i="20"/>
  <c r="AA417" i="20"/>
  <c r="AA425" i="20"/>
  <c r="AA433" i="20"/>
  <c r="AA441" i="20"/>
  <c r="AA449" i="20"/>
  <c r="AA457" i="20"/>
  <c r="AA465" i="20"/>
  <c r="AA473" i="20"/>
  <c r="AA481" i="20"/>
  <c r="AA489" i="20"/>
  <c r="AA497" i="20"/>
  <c r="AA505" i="20"/>
  <c r="AA513" i="20"/>
  <c r="AA521" i="20"/>
  <c r="AA529" i="20"/>
  <c r="AA537" i="20"/>
  <c r="AA556" i="20"/>
  <c r="AA620" i="20"/>
  <c r="AA636" i="20"/>
  <c r="AA644" i="20"/>
  <c r="AA716" i="20"/>
  <c r="AA788" i="20"/>
  <c r="AA796" i="20"/>
  <c r="AA233" i="20"/>
  <c r="AA241" i="20"/>
  <c r="AA249" i="20"/>
  <c r="AA257" i="20"/>
  <c r="AA265" i="20"/>
  <c r="AA273" i="20"/>
  <c r="AA281" i="20"/>
  <c r="AA293" i="20"/>
  <c r="AA301" i="20"/>
  <c r="AA309" i="20"/>
  <c r="AA317" i="20"/>
  <c r="AA325" i="20"/>
  <c r="AA333" i="20"/>
  <c r="AA341" i="20"/>
  <c r="AA349" i="20"/>
  <c r="AA357" i="20"/>
  <c r="AA365" i="20"/>
  <c r="AA373" i="20"/>
  <c r="AA381" i="20"/>
  <c r="AA389" i="20"/>
  <c r="AA397" i="20"/>
  <c r="AA405" i="20"/>
  <c r="AA413" i="20"/>
  <c r="AA421" i="20"/>
  <c r="AA429" i="20"/>
  <c r="AA437" i="20"/>
  <c r="AA445" i="20"/>
  <c r="AA453" i="20"/>
  <c r="AA461" i="20"/>
  <c r="AA469" i="20"/>
  <c r="AA477" i="20"/>
  <c r="AA485" i="20"/>
  <c r="AA493" i="20"/>
  <c r="AA501" i="20"/>
  <c r="AA509" i="20"/>
  <c r="AA517" i="20"/>
  <c r="AA525" i="20"/>
  <c r="AA533" i="20"/>
  <c r="AA541" i="20"/>
  <c r="AA566" i="20"/>
  <c r="AA614" i="20"/>
  <c r="AA622" i="20"/>
  <c r="AA638" i="20"/>
  <c r="AA790" i="20"/>
  <c r="AA798" i="20"/>
  <c r="AA846" i="20"/>
  <c r="AA547" i="20"/>
  <c r="AA555" i="20"/>
  <c r="AA567" i="20"/>
  <c r="AA575" i="20"/>
  <c r="AA583" i="20"/>
  <c r="AA591" i="20"/>
  <c r="AA599" i="20"/>
  <c r="AA607" i="20"/>
  <c r="AA615" i="20"/>
  <c r="AA635" i="20"/>
  <c r="AA643" i="20"/>
  <c r="AA651" i="20"/>
  <c r="AA659" i="20"/>
  <c r="AA667" i="20"/>
  <c r="AA675" i="20"/>
  <c r="AA683" i="20"/>
  <c r="AA691" i="20"/>
  <c r="AA699" i="20"/>
  <c r="AA707" i="20"/>
  <c r="AA715" i="20"/>
  <c r="AA723" i="20"/>
  <c r="AA731" i="20"/>
  <c r="AA739" i="20"/>
  <c r="AA747" i="20"/>
  <c r="AA755" i="20"/>
  <c r="AA763" i="20"/>
  <c r="AA771" i="20"/>
  <c r="AA779" i="20"/>
  <c r="AA787" i="20"/>
  <c r="AA807" i="20"/>
  <c r="AA815" i="20"/>
  <c r="AA823" i="20"/>
  <c r="AA831" i="20"/>
  <c r="AA839" i="20"/>
  <c r="AA847" i="20"/>
  <c r="AA931" i="20"/>
  <c r="AA939" i="20"/>
  <c r="AA947" i="20"/>
  <c r="AA955" i="20"/>
  <c r="AA13" i="20"/>
  <c r="E4" i="29"/>
  <c r="AI16" i="20"/>
  <c r="AI15" i="20"/>
  <c r="AI17" i="20"/>
  <c r="AJ19" i="20"/>
  <c r="AC19" i="20" s="1"/>
  <c r="AB19" i="20" s="1"/>
  <c r="AI18" i="20"/>
  <c r="AC5" i="20" l="1"/>
  <c r="AB5" i="20" s="1"/>
  <c r="AA5" i="20" s="1"/>
  <c r="AJ5" i="20"/>
  <c r="AB9" i="20"/>
  <c r="AA9" i="20" s="1"/>
  <c r="AB8" i="20"/>
  <c r="AA8" i="20" s="1"/>
  <c r="AB14" i="20"/>
  <c r="AA14" i="20" s="1"/>
  <c r="E7" i="29"/>
  <c r="AA19" i="20"/>
  <c r="AJ18" i="20"/>
  <c r="AC18" i="20" s="1"/>
  <c r="AB18" i="20" s="1"/>
  <c r="AJ17" i="20"/>
  <c r="AC17" i="20" s="1"/>
  <c r="AB17" i="20" s="1"/>
  <c r="AJ15" i="20"/>
  <c r="AC15" i="20" s="1"/>
  <c r="AB15" i="20" s="1"/>
  <c r="AJ16" i="20"/>
  <c r="AC16" i="20" s="1"/>
  <c r="AB16" i="20" s="1"/>
  <c r="AA15" i="20" l="1"/>
  <c r="AA17" i="20"/>
  <c r="AA16" i="20"/>
  <c r="AA18" i="20"/>
  <c r="E18" i="29" l="1"/>
  <c r="D11" i="29"/>
  <c r="D7" i="29" l="1"/>
  <c r="D16" i="29" l="1"/>
  <c r="D18" i="29" l="1"/>
  <c r="AE12" i="20" l="1"/>
  <c r="AF12" i="20" s="1"/>
  <c r="AG12" i="20" s="1"/>
  <c r="AH12" i="20" s="1"/>
  <c r="AI12" i="20" l="1"/>
  <c r="AJ12" i="20" l="1"/>
  <c r="AC12" i="20" s="1"/>
  <c r="AB12" i="20" l="1"/>
  <c r="AA12" i="20" s="1"/>
</calcChain>
</file>

<file path=xl/sharedStrings.xml><?xml version="1.0" encoding="utf-8"?>
<sst xmlns="http://schemas.openxmlformats.org/spreadsheetml/2006/main" count="425" uniqueCount="235">
  <si>
    <t>Firma:</t>
  </si>
  <si>
    <t>Geschäftsjahr:</t>
  </si>
  <si>
    <t>Gasqualität:</t>
  </si>
  <si>
    <t>Marktgebiet:</t>
  </si>
  <si>
    <t>Betriebsnummer:</t>
  </si>
  <si>
    <t>Firma des Verpächters</t>
  </si>
  <si>
    <t>I.</t>
  </si>
  <si>
    <t>Geschäfts- oder Firmenwert</t>
  </si>
  <si>
    <t>II.</t>
  </si>
  <si>
    <t>III.</t>
  </si>
  <si>
    <t>Erläuterung</t>
  </si>
  <si>
    <t>Kürzungen</t>
  </si>
  <si>
    <t>Selbst geschaffene gewerbliche Schutzrechte und ähnliche Rechte und Werte</t>
  </si>
  <si>
    <t>entgeltlich erworbene Konzessionen, gewerbliche Schutzrechte und ähnliche Rechte und Werte sowie Lizenzen an solchen Rechten und Werten</t>
  </si>
  <si>
    <t>Netznummer:</t>
  </si>
  <si>
    <t>Summe</t>
  </si>
  <si>
    <t>Anlagengruppe</t>
  </si>
  <si>
    <t>Hinzurechnungen</t>
  </si>
  <si>
    <t>Betriebsgebäude</t>
  </si>
  <si>
    <t>I. Angaben zum Netzbetreiber</t>
  </si>
  <si>
    <t>Angaben zu den Nutzungsdauern</t>
  </si>
  <si>
    <t>Anlagengruppen</t>
  </si>
  <si>
    <t>Jahre</t>
  </si>
  <si>
    <t>Grundstücksanlagen, Bauten für Transportwesen</t>
  </si>
  <si>
    <t>Verwaltungsgebäude</t>
  </si>
  <si>
    <t>Gleisanlagen, Eisenbahnwagen</t>
  </si>
  <si>
    <t>Geschäftsausstattung (ohne EDV, Werkzeuge/Geräte); Vermittlungseinrichtungen</t>
  </si>
  <si>
    <t>Lagereinrichtung</t>
  </si>
  <si>
    <t>Hardware</t>
  </si>
  <si>
    <t>Software</t>
  </si>
  <si>
    <t>Gasbehälter</t>
  </si>
  <si>
    <t>Gasreinigungsanlagen</t>
  </si>
  <si>
    <t>Leit- und Energietechnik (Erdgasverdichteranlagen)</t>
  </si>
  <si>
    <t>Nebenanlagen (Erdgasverdichteranlagen)</t>
  </si>
  <si>
    <t>Verkehrswege</t>
  </si>
  <si>
    <t>Hausdruckregler/Zählerregler</t>
  </si>
  <si>
    <t>Regeleinrichtungen</t>
  </si>
  <si>
    <t>Sicherheitseinrichtungen (Mess-, Regel- und Zähleranlagen)</t>
  </si>
  <si>
    <t>Leit- und Energietechnik (Mess-, Regel- und Zähleranlagen)</t>
  </si>
  <si>
    <t>Nebenanlagen (Mess-, Regel- und Zähleranlagen)</t>
  </si>
  <si>
    <t>Gebäude (Mess-, Regel- und Zähleranlagen)</t>
  </si>
  <si>
    <t>Werkzeuge/Geräte</t>
  </si>
  <si>
    <t>Leichtfahrzeuge</t>
  </si>
  <si>
    <t>Schwerfahrzeuge</t>
  </si>
  <si>
    <t>Erdgasverdichtung</t>
  </si>
  <si>
    <t>Piping und Armaturen</t>
  </si>
  <si>
    <t>Gasmessanlagen</t>
  </si>
  <si>
    <t>Sicherheitseinrichtungen (Erdgasverdichteranlagen)</t>
  </si>
  <si>
    <t>Armaturen/Armaturenstationen</t>
  </si>
  <si>
    <t>Molchschleusen</t>
  </si>
  <si>
    <t>Gaszähler der Verteilung</t>
  </si>
  <si>
    <t>Messeinrichtungen</t>
  </si>
  <si>
    <t>Verdichter in Gasmischanlagen</t>
  </si>
  <si>
    <t>Fernwirkanlagen</t>
  </si>
  <si>
    <t>Rohrleitungen/HAL Stahl PE ummantelt &lt;= 16 bar</t>
  </si>
  <si>
    <t>Rohrleitungen/HAL Stahl PE ummantelt &gt; 16 bar</t>
  </si>
  <si>
    <t>Rohrleitungen/HAL Stahl kathodisch geschützt &lt;= 16 bar</t>
  </si>
  <si>
    <t>Rohrleitungen/HAL Stahl kathodisch geschützt &gt; 16 bar</t>
  </si>
  <si>
    <t>Rohrleitungen/HAL Stahl bituminiert &lt;= 16 bar</t>
  </si>
  <si>
    <t>Rohrleitungen/HAL Stahl bituminiert &gt; 16 bar</t>
  </si>
  <si>
    <t>Rohrleitungen/HAL Grauguss (&gt; DN 150)</t>
  </si>
  <si>
    <t>Rohrleitungen/HAL Duktiler Guss</t>
  </si>
  <si>
    <t>Rohrleitungen/HAL Polyethylen (PE-HD)</t>
  </si>
  <si>
    <t>Rohrleitungen/HAL Polyvinylchlorid (PVC)</t>
  </si>
  <si>
    <t>Sicherheitseinrichtungen (Rohrleitungen/HAL)</t>
  </si>
  <si>
    <t>NetzId</t>
  </si>
  <si>
    <t>Angaben zur Anlage/Anlagengruppe</t>
  </si>
  <si>
    <t>D Sachanlagevermögen</t>
  </si>
  <si>
    <t>Zugangsjahr</t>
  </si>
  <si>
    <t xml:space="preserve">Grundstücke </t>
  </si>
  <si>
    <t>Vermögensgegenstand</t>
  </si>
  <si>
    <t>geleistete Anzahlungen auf immaterielle Vermögensgegenstände</t>
  </si>
  <si>
    <t>geleistete Anzahlungen und Anlagen im Bau des Sachanlagevermögens</t>
  </si>
  <si>
    <t>Nutzungsdauer (handelsrechtlich)</t>
  </si>
  <si>
    <t>D3 Weiteres Anlagevermögen</t>
  </si>
  <si>
    <t>WAV-Positionen</t>
  </si>
  <si>
    <t>Grundstücke, grundstücksgleiche Rechte</t>
  </si>
  <si>
    <t>Tabellenblatt</t>
  </si>
  <si>
    <t>Unterer Rand</t>
  </si>
  <si>
    <t>Oberer Rand</t>
  </si>
  <si>
    <t>bitte wählen</t>
  </si>
  <si>
    <t>Erhebungsbogen für Gasverteilernetzbetreiber nach § 10a ARegV</t>
  </si>
  <si>
    <t>II. Informationen über Netzeigentümer/Verpächter</t>
  </si>
  <si>
    <t>II. Fragen</t>
  </si>
  <si>
    <t>Anschaffungs-jahr</t>
  </si>
  <si>
    <t xml:space="preserve">davon in Kostenwälzung Biogas berücksichtigt
</t>
  </si>
  <si>
    <t>Abgänge, soweit sie nicht Netzübergänge betreffen</t>
  </si>
  <si>
    <t>Nutzungs-dauer Unterer Rand</t>
  </si>
  <si>
    <t>kalkulatorische Abschreibungen</t>
  </si>
  <si>
    <t>kalkulatorische Gewerbesteuer</t>
  </si>
  <si>
    <t>Kapitalkostenaufschlag</t>
  </si>
  <si>
    <t>Restwerte zum 31.12.</t>
  </si>
  <si>
    <t>des Sachanlagevermögens</t>
  </si>
  <si>
    <t>des weiteren Anlagevermögens</t>
  </si>
  <si>
    <t>kalkulatorische Verzinsungsbasis</t>
  </si>
  <si>
    <t>Zugänge auf Grund von Netzübergängen gemäß § 26 II ARegV</t>
  </si>
  <si>
    <t>Abgänge auf Grund von Netzübergängen nach § 26 II ARegV</t>
  </si>
  <si>
    <t>Zugänge auf Grund von Netzübergängen gemäß § 26 I ARegV</t>
  </si>
  <si>
    <t>Zugänge, soweit sie nicht Netzübergänge betreffen</t>
  </si>
  <si>
    <t>(Erwartete) historische Zugänge von Baukostenzuschüssen und Netzanschlusskostenbeiträgen</t>
  </si>
  <si>
    <t>Zu berücksichtigende Werte</t>
  </si>
  <si>
    <t>Zu berücksich-tigende Werte</t>
  </si>
  <si>
    <t>der BKZ/NAKB</t>
  </si>
  <si>
    <t>EK-Zins</t>
  </si>
  <si>
    <t>nach § 7 Abs. 6 NEV</t>
  </si>
  <si>
    <t>nach § 7 Abs. 7 NEV</t>
  </si>
  <si>
    <t>gewichtet</t>
  </si>
  <si>
    <t>kalkulatorische Verzinsung</t>
  </si>
  <si>
    <t>IV.</t>
  </si>
  <si>
    <t>II.a</t>
  </si>
  <si>
    <t>II.b</t>
  </si>
  <si>
    <t>II.c</t>
  </si>
  <si>
    <t>Position</t>
  </si>
  <si>
    <t>Zugänge im Zugangsjahr</t>
  </si>
  <si>
    <t>2. Werden Netzteile im Antragsjahr vorraussichtlich aufgenommen?</t>
  </si>
  <si>
    <t>1.a Werden für diese Netzaufnahmen Beträge geltend gemacht, die ursprünglich nicht beim Antragsteller angefallen sind?</t>
  </si>
  <si>
    <t>2.a Werden für diese vorrausichtlichen Netzaufnahmen Beträge als Planwerte geltend gemacht?</t>
  </si>
  <si>
    <t>4. Werden Netzteile im Antragsjahr vorrausichtlich abgegeben?</t>
  </si>
  <si>
    <t>3.a Werden Beträge für das abgegebene Netzteil in Abzug gebracht?</t>
  </si>
  <si>
    <t>4.a Werden für diese vorrausichtlichen Netzabgaben Beträge als Planwerte in Abzug gebracht?</t>
  </si>
  <si>
    <t>5. Sind seit dem Basisjahr wälzungsfähige Kosten nach § 20b GasNEV für Biogasanlagen angefallen oder werden bis zum Ende des Antragsjahr anfallen?</t>
  </si>
  <si>
    <t>5.a Wurden diese Beträge in Abzug gebracht?</t>
  </si>
  <si>
    <t>Antragsjahr/Kapitalkosten-aufschlag für die Erlösober-grenze</t>
  </si>
  <si>
    <t>Angaben zu den (erwarteten) Anschaffungs- und Herstellungskosten</t>
  </si>
  <si>
    <t>Angaben zu den (erwarteten) bilanziellen Wertansätzen</t>
  </si>
  <si>
    <t>Abgänge auf Grund von Netzüber-gängen nach § 26 II ARegV nach dem Basisjahr</t>
  </si>
  <si>
    <t>Investitionsjahre</t>
  </si>
  <si>
    <t>Nutzungs-dauer Oberer Rand</t>
  </si>
  <si>
    <t>Zeitreihe_1</t>
  </si>
  <si>
    <t>Zeitreihe_2</t>
  </si>
  <si>
    <t>D3_WAV</t>
  </si>
  <si>
    <t>D1_Anl_Spiegel</t>
  </si>
  <si>
    <t>B_KKAuf</t>
  </si>
  <si>
    <t>A_Stammdaten</t>
  </si>
  <si>
    <t>D_SAV</t>
  </si>
  <si>
    <t>Zelle bzw. Spalte</t>
  </si>
  <si>
    <t>Sachverhalt</t>
  </si>
  <si>
    <t>Bitte auswählen</t>
  </si>
  <si>
    <t>B_KKauf</t>
  </si>
  <si>
    <t>D2_BKZ_NAKB</t>
  </si>
  <si>
    <t>E_Erläuterungen</t>
  </si>
  <si>
    <t>Aktenzeichen</t>
  </si>
  <si>
    <t>Art des Übergangs</t>
  </si>
  <si>
    <t>Bezeichnung Netz/Anlage</t>
  </si>
  <si>
    <t>Datum des Übergangs</t>
  </si>
  <si>
    <t>Erläuterungen der einzelnen Tabellenblätter und Spaltenüberschriften</t>
  </si>
  <si>
    <t>Spaltenbezeichnung</t>
  </si>
  <si>
    <t>erwartete historische AK/HK im Anschaffungsjahr</t>
  </si>
  <si>
    <t>Abgänge, soweit sie nicht Netzübergänge betreffen.</t>
  </si>
  <si>
    <t>Hierunter sind bspw. außerplanmäßige Anlagenabgänge zu erfassen (Verschrottungen, Havarieren usw.). Die Position ist zu erläutern.</t>
  </si>
  <si>
    <t>Spaltenbezeichnungen in den Tabellenblättern  D_SAV, D2_BKZ_NAKB und D3_WAV</t>
  </si>
  <si>
    <t>Netzübergänge</t>
  </si>
  <si>
    <t>Teilnetzabgang</t>
  </si>
  <si>
    <t>Teilnetzaufnahme</t>
  </si>
  <si>
    <t>Vollnetzaufnahme</t>
  </si>
  <si>
    <t>Hierunter sind bspw. Abweichungen durch eventuelle Schlüsseländerungen und aufgrund von Planansätzen auszuweisen. Eintragungen in diesen Spalten sind im Antrag zu erläutern.</t>
  </si>
  <si>
    <t>weitere Hinzurechnungen</t>
  </si>
  <si>
    <t>weitere Kürzungen</t>
  </si>
  <si>
    <t>davon für den Aufbau einer seperaten Wasserstoff-infrastruktur</t>
  </si>
  <si>
    <t>Zugänge auf Grund von Netzüber-gängen gemäß § 26 I und II ARegV nach dem Basisjahr</t>
  </si>
  <si>
    <t>GewSt-Hebesatz
aus dem Basisjahr</t>
  </si>
  <si>
    <t>AJ</t>
  </si>
  <si>
    <t>Erwartete historische AK/HK im AJ</t>
  </si>
  <si>
    <t>Hinzurechnungen aus Schlüssel-änderungen</t>
  </si>
  <si>
    <t>Kürzungen aus Schlüssel-änderungen</t>
  </si>
  <si>
    <t>Anlagenspiegel</t>
  </si>
  <si>
    <t>AK/HK zum 01.01.</t>
  </si>
  <si>
    <t>Zugänge</t>
  </si>
  <si>
    <t>Abgänge</t>
  </si>
  <si>
    <t>Um-
buchungen</t>
  </si>
  <si>
    <t>davon Korrekturen aufgrund von Schlüssel-änderungen</t>
  </si>
  <si>
    <t>davon Umbuchungen aus AiB</t>
  </si>
  <si>
    <t>davon Umbuchungen Sonstiges</t>
  </si>
  <si>
    <t>AK/HK zum 31.12.</t>
  </si>
  <si>
    <t>A.</t>
  </si>
  <si>
    <t>Anlagevermögen</t>
  </si>
  <si>
    <t>Immaterielle Vermögensgegenstände</t>
  </si>
  <si>
    <t>1.</t>
  </si>
  <si>
    <t>Konzessionen, gewerbliche Schutzrechte und ähnliche Rechte und Werte sowie Lizenzen an solchen Rechten und Werten</t>
  </si>
  <si>
    <t>2.</t>
  </si>
  <si>
    <t>3.</t>
  </si>
  <si>
    <t>geleistete Anzahlungen</t>
  </si>
  <si>
    <t>Sachanlagen</t>
  </si>
  <si>
    <t>Grundstücke, grundstücksgleiche Rechte und Bauten einschließlich der Bauten auf fremden Grundstücken</t>
  </si>
  <si>
    <t>technische Anlagen und Maschinen</t>
  </si>
  <si>
    <t>andere Anlagen, Betriebs- und Geschäftsausstattung</t>
  </si>
  <si>
    <t>4.</t>
  </si>
  <si>
    <t>geleistete Anzahlungen und Anlagen im Bau</t>
  </si>
  <si>
    <t>Finanzanlagen</t>
  </si>
  <si>
    <t>Anteile an verbundenen Unternehmen</t>
  </si>
  <si>
    <t>Ausleihungen an verbundene Unternehmen</t>
  </si>
  <si>
    <t>Beteiligungen</t>
  </si>
  <si>
    <t>Ausleihungen an Unternehmen, mit denen ein Beteiligungsverhältnis besteht</t>
  </si>
  <si>
    <t>5.</t>
  </si>
  <si>
    <t>Wertpapiere des Anlagevermögens</t>
  </si>
  <si>
    <t>6.</t>
  </si>
  <si>
    <t>sonstige Ausleihungen</t>
  </si>
  <si>
    <t>TB</t>
  </si>
  <si>
    <t>Zuordnung im Anlagespiegel</t>
  </si>
  <si>
    <t>SAV</t>
  </si>
  <si>
    <t>WAV</t>
  </si>
  <si>
    <t>D4.Zuordnung</t>
  </si>
  <si>
    <t>nicht im KKAuf verwendet</t>
  </si>
  <si>
    <t>Hier ist die Zuordnung der im SAV und WAV verwendeten Anlagegruppen, für die AKHK geltend gemacht werden, zu den HGB-Anlagegruppen vorzunehmen.</t>
  </si>
  <si>
    <t>E_Erläuterung</t>
  </si>
  <si>
    <t>Der Netzbetreiber kann hier Anmerkungen im Zusammenhang mit der Befüllung des Erhebungsbogens vornehmen. Insbesondere sind die Zugänge, Abgänge sowie Hinzurechnungen und Kürzungen zu erläutern. Des Weiteren sind etwaige Netzübergänge im Tabellenblatt E_Erläuterung aufzulisten.</t>
  </si>
  <si>
    <t>Im Tabellenblatt A_Stammdaten sind die Stammdaten des Netzbetreibers einzutragen. Zudem hat der Netzbetreiber anzugeben, ob die gemeldeten Kapitalkosten originär bei ihm selbst entstehen oder ob diese bei einem oder mehreren Verpächtern entstehen. Zur Plausibilisierung  muss die im Erhebungsbogen angegebene NetzID mit der NetzID des jeweiligen Netzbereichs aus dem Basisjahr übereinstimmen. Die Fragen unter III. sind zu beantworten. Des Weiteren sind Netzübergänge im Anschreiben bzw. im Tabellenblatt E_Erläuterung zu nennen.</t>
  </si>
  <si>
    <t>Das Tabellenblatt B_KKauf berechnet automatisch den aus Sicht der Regulierungskammer aufgrund der vom Netzbetreiber gemeldeten Daten genehmigungsfähigen Kapitalkostenaufschlag. Die Zellen bzgl. der kalkulatorischen Abschreibungen (Gesamt), der kalkulatorischen Verzinsung, der kalkulatorischen Gewerbesteuer sowie der Gesamtbetrag des beantragten Kapitalkostenaufschlags können vom Netzbetreiber überschrieben werden, sollte er einen anderen als den automatisch berechneten Betrag für anerkennungsfähig erachten. Dieses Vorgehen ist dann zu erläutern.</t>
  </si>
  <si>
    <t>Im Tabellenblatt "D1_Anl_Spiegel" ist eine Übertragung der Entwicklung des Anlagenvermögens für alle NetzIDs aus dem jeweiligen Tätigkeitsabschluss vorzunehmen.</t>
  </si>
  <si>
    <t>D4_Zuordnung_HGB</t>
  </si>
  <si>
    <t xml:space="preserve">Erstmalig in einem Kapitalkostenaufschlagverfahren beantragter Wert einer Anlage je Netz-ID. Dieser Wert ist in Folgeanträgen unverändert beizubehalten. Veränderungen im Wertansatz der Anlage ausgehend vom ursprünglichen Ansatz sind über die Spalten "Hinzurechnungen" und "Kürzungen" abzubilden.  </t>
  </si>
  <si>
    <t>Hierunter sind bspw. Nachaktivierungen und /oder Zugänge (z.B.  Anlagenkäufe) aus dem nicht-regulierten Bereich darzustellen. Nachaktivierungen sind im Jahr der Nachaktivierung zu erfassen. Die Position ist zu erläutern.</t>
  </si>
  <si>
    <t>1. Sind seit dem Basisjahr 2020 Netzteile durch den Netzbetreiber aufgenommen worden?</t>
  </si>
  <si>
    <t>3. Sind seit dem Basisjahr 2020 Netzteile durch den Netzbetreiber abgegeben worden?</t>
  </si>
  <si>
    <t>Historische AK/HK, der Investitionen seit dem 01.01.2021</t>
  </si>
  <si>
    <t>Übersicht über die Teile des Gasversorgungsnetzes oder die Anlagen des Netzbetreibers welche zwischen dem 1.1.2021 und dem 31.12.2025 übergegangen sind:</t>
  </si>
  <si>
    <t>davon zur Herstellung der grundsätzlichen Kompatibilität von Erdgasnetzinfrastruktur mit Wasserstoff, welche über die bloße Zuspeisung im Sinne des § 3 Nr. 19a EnWG hinausgeht</t>
  </si>
  <si>
    <t xml:space="preserve">6. Wurden Abgänge in 2021 für Anlagen/Wirtschaftsgüter gebucht, die in den Jahren 2021 aktiviert wurden? </t>
  </si>
  <si>
    <t>6.a Falls ja, wurden die Abgänge über die Spalte H im Tabellenblatt "D_SAV" gekürzt?</t>
  </si>
  <si>
    <t>7. Sind in den Anschaffungsjahren AKHK für vom Dienstleister angeschaffte Wirtschaftsgüter oder Investitionskosten enthalten?</t>
  </si>
  <si>
    <t>D1 Anlagenspiegel</t>
  </si>
  <si>
    <t>D4 Zuordnung der SAV-Anlagegruppe und WAV-Anlagegruppe zur HGB Anlagegruppe</t>
  </si>
  <si>
    <t>E Erläuterung</t>
  </si>
  <si>
    <t>Kategorie</t>
  </si>
  <si>
    <t>D2 Auflösung von Baukostenzuschüssen/Netzanschlusskostenbeiträgen und Sonderposten für Investitionszuschüsse in Verbindung mit der GasNEV</t>
  </si>
  <si>
    <t>D2.BKZ</t>
  </si>
  <si>
    <t>Baukostenzuschüsse</t>
  </si>
  <si>
    <t>Netzanschlusskostenbeiträge</t>
  </si>
  <si>
    <t>SoPo Investitionszuschüsse</t>
  </si>
  <si>
    <t>Im Tabellenblatt D3_WAV ist das Anlagelagevermögen darzustellen, welches nicht zum Sachanlagevermögen im Sinne der GasNEV/ARegV gehört. 
Grundsätzlich sind für weiteres Anlagevermögen die für Sachanlagen und Baukostenzuschüssen/Netzanschlusskostenbeiträgen dargestellten Ausführungen zu beachten.
Bei der Darstellung der Anlagen im Bau ist dabei zudem folgendes zu beachten:
Sofern der Netzbetreiber Anlagen im Bau geltend macht, ist darauf zu achten, dass nur die Buchwerte der Anlagen im Bau angegeben werden, welche im Antragsjahr als Anlage im Bau bilanziert  bzw. voraussichtlich bilanziert werden und bei denen nicht erwartet wird, dass diese für den im Antragsjahr betrachteten Zeitraum in Betrieb genommen werden. 
Wird die Anlage im Bau im Folgejahr erweitert, ist dafür eine neue Zeile - für des Zwecke des KKAUF als seperate Anlage im Bau - in diesem Folgejahr zu erfassen.  Die im Vorjahr angesetzte Anlage im Bau ist für dieses Vorjahr weiter anzusetzen. Sofern die Anlage im Bau im Antragsjahr als Fertiganlage in Betrieb genommen wird, sind die handelsrechtlichen Wertansätze der Anlage im Bau zum 31.12. mit Null anzusetzen.
Die aktivierte Anlage ist sodann im Tabellenblatt "D_SAV" zu erfassen.</t>
  </si>
  <si>
    <t>D2_BKZ_NAKB_SoPo</t>
  </si>
  <si>
    <t xml:space="preserve">Im Tabellenblatt D2_BKZ_NAKB_SoPo sind die für Baukostenzuschüsse, Netzanschlusskostenbeiträge sowie  Sonderposten für Investitionszuschüsse  in dem Basisjahr nachfolgenden Kalenderjahren sich ergebende Baukostenzuschüsse und Netzanschlusskostenbeiträge und Investitionszuschüsse einzutragen. 
Diese setzen sich aus den Baukostenzuschüssen, Netzanschlusskostenbeiträgen und Investitionszuschüssen zusammen, die nach dem Basisjahr der Ausgangsniveauermittlung bis zum letzten abschlossenen Geschäftsjahr entstanden sind sowie den Baukostenzuschüssen, Netzanschlusskostenbeiträgen und Investitionszuschüssen, die nach dem letzten abgeschlossenen Geschäftsjahr bis zum 31.12. des Jahres, welches der Antragstellung folgt, entstehen werden. </t>
  </si>
  <si>
    <t>Ausfüllhinweise</t>
  </si>
  <si>
    <t>Im Tabellenblatt D_SAV sind die für Sachanlagen in dem Basisjahr nachfolgenden Kalenderjahren sich ergebende Anschaffungs- und Herstellungskosten einzutragen. 
Diese setzen sich aus den Anschaffungs- und Herstellungskosten zusammen, die nach dem Basisjahr der Ausgangsniveauermittlung bis zum letzten abschlossenen Geschäftsjahr entstanden sind sowie den Anschaffungs-und Herstellungskosten, die nach dem letzten abgeschlossenen Geschäftsjahr bis zum 31.12. des Jahres, welches der Antragstellung folgt, entstehen werden. 
Die Angaben zu den Nutzungsdauern der Jahre 2021 bis 2027 werden automatisch mit dem unteren Rand der Nutzungsdauern nach Anlage 1 GasNEV befüllt. Sollen für die Anschaffungsjahre ab 2023 hiervon abweichende Nutzungsdauern zur Anwendung kommen, so können diese Zellen überschrieben werden.</t>
  </si>
  <si>
    <t>B Berechnung des Kapitalkostenaufschlags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</si>
</sst>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 _€_-;\-* #,##0.00\ _€_-;_-* &quot;-&quot;??\ _€_-;_-@_-"/>
    <numFmt numFmtId="165" formatCode="_-* #,##0\ _€_-;\-* #,##0\ _€_-;_-* &quot;-&quot;??\ _€_-;_-@_-"/>
    <numFmt numFmtId="166" formatCode="0_ ;\-0\ "/>
    <numFmt numFmtId="167" formatCode="0.000%"/>
    <numFmt numFmtId="168" formatCode="[$-407]General"/>
    <numFmt numFmtId="169" formatCode="#,##0&quot;    &quot;;&quot;-&quot;#,##0&quot;    &quot;;&quot; -&quot;#&quot;    &quot;;@&quot; &quot;"/>
    <numFmt numFmtId="170" formatCode="[$-407]dd&quot;.&quot;mm&quot;.&quot;yyyy"/>
    <numFmt numFmtId="171" formatCode="_-* #,##0\ _€_-;\-* #,##0\ _€_-;_-* &quot;-&quot;\ _€_-;_-@_-"/>
  </numFmts>
  <fonts count="25" x14ac:knownFonts="1">
    <font>
      <sz val="11"/>
      <color theme="1"/>
      <name val="Calibri"/>
      <family val="2"/>
      <scheme val="minor"/>
    </font>
    <font>
      <sz val="11"/>
      <color theme="1"/>
      <name val="Calibri"/>
      <family val="2"/>
      <scheme val="minor"/>
    </font>
    <font>
      <b/>
      <sz val="11"/>
      <color rgb="FF3F3F3F"/>
      <name val="Calibri"/>
      <family val="2"/>
      <scheme val="minor"/>
    </font>
    <font>
      <b/>
      <sz val="11"/>
      <color theme="1"/>
      <name val="Calibri"/>
      <family val="2"/>
      <scheme val="minor"/>
    </font>
    <font>
      <b/>
      <sz val="11"/>
      <name val="Calibri"/>
      <family val="2"/>
      <scheme val="minor"/>
    </font>
    <font>
      <sz val="11"/>
      <name val="Calibri"/>
      <family val="2"/>
      <scheme val="minor"/>
    </font>
    <font>
      <b/>
      <sz val="14"/>
      <name val="Calibri"/>
      <family val="2"/>
      <scheme val="minor"/>
    </font>
    <font>
      <b/>
      <sz val="14"/>
      <color theme="1"/>
      <name val="Calibri"/>
      <family val="2"/>
      <scheme val="minor"/>
    </font>
    <font>
      <sz val="11"/>
      <color theme="0"/>
      <name val="Calibri"/>
      <family val="2"/>
      <scheme val="minor"/>
    </font>
    <font>
      <b/>
      <sz val="16"/>
      <color theme="1"/>
      <name val="Calibri"/>
      <family val="2"/>
      <scheme val="minor"/>
    </font>
    <font>
      <sz val="14"/>
      <name val="Calibri"/>
      <family val="2"/>
      <scheme val="minor"/>
    </font>
    <font>
      <b/>
      <sz val="11"/>
      <color rgb="FFFA7D00"/>
      <name val="Calibri"/>
      <family val="2"/>
      <scheme val="minor"/>
    </font>
    <font>
      <sz val="11"/>
      <color rgb="FFFA7D00"/>
      <name val="Calibri"/>
      <family val="2"/>
      <scheme val="minor"/>
    </font>
    <font>
      <b/>
      <sz val="12"/>
      <color theme="1"/>
      <name val="Calibri"/>
      <family val="2"/>
      <scheme val="minor"/>
    </font>
    <font>
      <sz val="12"/>
      <color theme="1"/>
      <name val="Calibri"/>
      <family val="2"/>
      <scheme val="minor"/>
    </font>
    <font>
      <sz val="11"/>
      <color rgb="FF000000"/>
      <name val="Calibri"/>
      <family val="2"/>
    </font>
    <font>
      <b/>
      <sz val="14"/>
      <color rgb="FF000000"/>
      <name val="Calibri"/>
      <family val="2"/>
    </font>
    <font>
      <sz val="12"/>
      <color theme="0"/>
      <name val="Calibri"/>
      <family val="2"/>
    </font>
    <font>
      <sz val="11"/>
      <color theme="0"/>
      <name val="Calibri"/>
      <family val="2"/>
    </font>
    <font>
      <b/>
      <sz val="12"/>
      <color rgb="FF000000"/>
      <name val="Calibri"/>
      <family val="2"/>
    </font>
    <font>
      <b/>
      <u/>
      <sz val="16"/>
      <color rgb="FF000000"/>
      <name val="Calibri"/>
      <family val="2"/>
    </font>
    <font>
      <sz val="12"/>
      <color rgb="FF000000"/>
      <name val="Calibri"/>
      <family val="2"/>
    </font>
    <font>
      <sz val="11"/>
      <name val="Calibri"/>
      <family val="2"/>
    </font>
    <font>
      <sz val="11"/>
      <color rgb="FFFF0000"/>
      <name val="Calibri"/>
      <family val="2"/>
      <scheme val="minor"/>
    </font>
    <font>
      <sz val="12"/>
      <name val="Calibri"/>
      <family val="2"/>
      <scheme val="minor"/>
    </font>
  </fonts>
  <fills count="16">
    <fill>
      <patternFill patternType="none"/>
    </fill>
    <fill>
      <patternFill patternType="gray125"/>
    </fill>
    <fill>
      <patternFill patternType="solid">
        <fgColor rgb="FFF2F2F2"/>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gray0625">
        <fgColor theme="0" tint="-0.499984740745262"/>
        <bgColor theme="5" tint="0.79992065187536243"/>
      </patternFill>
    </fill>
    <fill>
      <patternFill patternType="gray0625">
        <fgColor auto="1"/>
        <bgColor theme="5" tint="0.79995117038483843"/>
      </patternFill>
    </fill>
    <fill>
      <patternFill patternType="solid">
        <fgColor rgb="FFE6B9B8"/>
        <bgColor rgb="FFE6B9B8"/>
      </patternFill>
    </fill>
    <fill>
      <patternFill patternType="solid">
        <fgColor rgb="FFF2DCDB"/>
        <bgColor rgb="FFF2DCDB"/>
      </patternFill>
    </fill>
    <fill>
      <patternFill patternType="solid">
        <fgColor theme="5" tint="0.79998168889431442"/>
        <bgColor rgb="FFE6B9B8"/>
      </patternFill>
    </fill>
    <fill>
      <patternFill patternType="solid">
        <fgColor theme="4" tint="0.39997558519241921"/>
        <bgColor rgb="FFE6B9B8"/>
      </patternFill>
    </fill>
    <fill>
      <patternFill patternType="solid">
        <fgColor theme="4" tint="0.39997558519241921"/>
        <bgColor indexed="64"/>
      </patternFill>
    </fill>
    <fill>
      <patternFill patternType="solid">
        <fgColor theme="5" tint="0.79998168889431442"/>
        <bgColor indexed="64"/>
      </patternFill>
    </fill>
    <fill>
      <patternFill patternType="solid">
        <fgColor theme="5" tint="0.59999389629810485"/>
        <bgColor indexed="65"/>
      </patternFill>
    </fill>
    <fill>
      <patternFill patternType="solid">
        <fgColor theme="4" tint="0.59999389629810485"/>
        <bgColor indexed="64"/>
      </patternFill>
    </fill>
  </fills>
  <borders count="37">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rgb="FF7F7F7F"/>
      </right>
      <top style="thin">
        <color rgb="FF7F7F7F"/>
      </top>
      <bottom style="thin">
        <color rgb="FF7F7F7F"/>
      </bottom>
      <diagonal/>
    </border>
    <border>
      <left/>
      <right style="thin">
        <color rgb="FF7F7F7F"/>
      </right>
      <top/>
      <bottom style="thin">
        <color rgb="FF7F7F7F"/>
      </bottom>
      <diagonal/>
    </border>
    <border>
      <left/>
      <right/>
      <top style="thin">
        <color rgb="FF7F7F7F"/>
      </top>
      <bottom style="thin">
        <color rgb="FF7F7F7F"/>
      </bottom>
      <diagonal/>
    </border>
    <border>
      <left/>
      <right/>
      <top/>
      <bottom style="thin">
        <color rgb="FF7F7F7F"/>
      </bottom>
      <diagonal/>
    </border>
    <border>
      <left style="thin">
        <color rgb="FF7F7F7F"/>
      </left>
      <right style="thin">
        <color rgb="FF7F7F7F"/>
      </right>
      <top style="thin">
        <color rgb="FF7F7F7F"/>
      </top>
      <bottom/>
      <diagonal/>
    </border>
    <border>
      <left/>
      <right/>
      <top style="thin">
        <color auto="1"/>
      </top>
      <bottom style="double">
        <color auto="1"/>
      </bottom>
      <diagonal/>
    </border>
    <border>
      <left style="thin">
        <color rgb="FF7F7F7F"/>
      </left>
      <right style="thin">
        <color rgb="FF7F7F7F"/>
      </right>
      <top style="thin">
        <color auto="1"/>
      </top>
      <bottom style="double">
        <color auto="1"/>
      </bottom>
      <diagonal/>
    </border>
    <border>
      <left/>
      <right style="thin">
        <color rgb="FF7F7F7F"/>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rgb="FF3F3F3F"/>
      </right>
      <top style="thin">
        <color rgb="FF3F3F3F"/>
      </top>
      <bottom style="thin">
        <color rgb="FF3F3F3F"/>
      </bottom>
      <diagonal/>
    </border>
    <border>
      <left/>
      <right style="thin">
        <color rgb="FF3F3F3F"/>
      </right>
      <top style="thin">
        <color rgb="FF3F3F3F"/>
      </top>
      <bottom style="thin">
        <color rgb="FF3F3F3F"/>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rgb="FF3F3F3F"/>
      </left>
      <right style="medium">
        <color indexed="64"/>
      </right>
      <top/>
      <bottom style="thin">
        <color rgb="FF3F3F3F"/>
      </bottom>
      <diagonal/>
    </border>
    <border>
      <left style="thin">
        <color rgb="FF3F3F3F"/>
      </left>
      <right style="medium">
        <color indexed="64"/>
      </right>
      <top style="thin">
        <color rgb="FF3F3F3F"/>
      </top>
      <bottom style="thin">
        <color rgb="FF3F3F3F"/>
      </bottom>
      <diagonal/>
    </border>
    <border>
      <left/>
      <right style="medium">
        <color indexed="64"/>
      </right>
      <top style="thin">
        <color rgb="FF3F3F3F"/>
      </top>
      <bottom style="thin">
        <color rgb="FF3F3F3F"/>
      </bottom>
      <diagonal/>
    </border>
    <border>
      <left style="thin">
        <color rgb="FF3F3F3F"/>
      </left>
      <right style="medium">
        <color indexed="64"/>
      </right>
      <top style="thin">
        <color rgb="FF3F3F3F"/>
      </top>
      <bottom style="medium">
        <color indexed="64"/>
      </bottom>
      <diagonal/>
    </border>
  </borders>
  <cellStyleXfs count="12">
    <xf numFmtId="0" fontId="0" fillId="0" borderId="0"/>
    <xf numFmtId="0" fontId="2" fillId="2" borderId="2" applyNumberFormat="0" applyAlignment="0" applyProtection="0"/>
    <xf numFmtId="0" fontId="1" fillId="3" borderId="0" applyNumberFormat="0" applyBorder="0" applyAlignment="0" applyProtection="0"/>
    <xf numFmtId="0" fontId="8" fillId="4" borderId="0" applyNumberFormat="0" applyBorder="0" applyAlignment="0" applyProtection="0"/>
    <xf numFmtId="0" fontId="1" fillId="5" borderId="0" applyNumberFormat="0" applyBorder="0" applyAlignment="0" applyProtection="0"/>
    <xf numFmtId="9" fontId="1" fillId="0" borderId="0" applyFont="0" applyFill="0" applyBorder="0" applyAlignment="0" applyProtection="0"/>
    <xf numFmtId="0" fontId="11" fillId="2" borderId="1" applyNumberFormat="0" applyAlignment="0" applyProtection="0"/>
    <xf numFmtId="164" fontId="1" fillId="0" borderId="0" applyFont="0" applyFill="0" applyBorder="0" applyAlignment="0" applyProtection="0"/>
    <xf numFmtId="171" fontId="5" fillId="12" borderId="0">
      <alignment horizontal="left" vertical="center"/>
    </xf>
    <xf numFmtId="171" fontId="5" fillId="15" borderId="0">
      <alignment horizontal="left" vertical="center"/>
    </xf>
    <xf numFmtId="171" fontId="2" fillId="2" borderId="2" applyAlignment="0" applyProtection="0"/>
    <xf numFmtId="171" fontId="1" fillId="14" borderId="3">
      <alignment horizontal="left" vertical="center"/>
      <protection locked="0"/>
    </xf>
  </cellStyleXfs>
  <cellXfs count="186">
    <xf numFmtId="0" fontId="0" fillId="0" borderId="0" xfId="0"/>
    <xf numFmtId="0" fontId="0" fillId="0" borderId="0" xfId="0" applyProtection="1"/>
    <xf numFmtId="0" fontId="1" fillId="3" borderId="3" xfId="2" applyBorder="1" applyAlignment="1" applyProtection="1">
      <alignment horizontal="center" vertical="center" wrapText="1"/>
    </xf>
    <xf numFmtId="0" fontId="0" fillId="3" borderId="3" xfId="2" applyFont="1" applyBorder="1" applyAlignment="1" applyProtection="1">
      <alignment horizontal="center" vertical="center" wrapText="1"/>
    </xf>
    <xf numFmtId="0" fontId="10" fillId="4" borderId="4" xfId="3" applyFont="1" applyBorder="1" applyProtection="1"/>
    <xf numFmtId="0" fontId="10" fillId="4" borderId="6" xfId="3" applyFont="1" applyBorder="1" applyProtection="1"/>
    <xf numFmtId="0" fontId="10" fillId="4" borderId="5" xfId="3" applyFont="1" applyBorder="1" applyProtection="1"/>
    <xf numFmtId="0" fontId="5" fillId="0" borderId="0" xfId="0" applyFont="1" applyProtection="1"/>
    <xf numFmtId="0" fontId="5" fillId="0" borderId="0" xfId="0" applyFont="1" applyFill="1" applyBorder="1" applyAlignment="1" applyProtection="1">
      <alignment horizontal="centerContinuous" vertical="center"/>
    </xf>
    <xf numFmtId="0" fontId="4" fillId="0" borderId="0" xfId="0" applyFont="1" applyProtection="1"/>
    <xf numFmtId="1" fontId="5" fillId="4" borderId="3" xfId="3" applyNumberFormat="1" applyFont="1" applyBorder="1" applyAlignment="1" applyProtection="1">
      <alignment horizontal="center" wrapText="1"/>
    </xf>
    <xf numFmtId="0" fontId="5" fillId="4" borderId="3" xfId="3" applyFont="1" applyBorder="1" applyAlignment="1" applyProtection="1">
      <alignment horizontal="center"/>
    </xf>
    <xf numFmtId="0" fontId="10" fillId="4" borderId="3" xfId="3" applyFont="1" applyBorder="1" applyProtection="1"/>
    <xf numFmtId="0" fontId="10" fillId="4" borderId="3" xfId="3" applyFont="1" applyBorder="1" applyAlignment="1" applyProtection="1">
      <alignment horizontal="centerContinuous" vertical="center" wrapText="1"/>
    </xf>
    <xf numFmtId="0" fontId="10" fillId="0" borderId="0" xfId="0" applyFont="1" applyProtection="1"/>
    <xf numFmtId="0" fontId="6" fillId="0" borderId="0" xfId="0" applyFont="1" applyBorder="1" applyAlignment="1" applyProtection="1">
      <alignment horizontal="left" vertical="center"/>
    </xf>
    <xf numFmtId="0" fontId="0" fillId="3" borderId="3" xfId="2" applyFont="1" applyBorder="1" applyAlignment="1" applyProtection="1">
      <alignment horizontal="center" vertical="center"/>
    </xf>
    <xf numFmtId="0" fontId="0" fillId="0" borderId="0" xfId="0" applyProtection="1"/>
    <xf numFmtId="165" fontId="2" fillId="2" borderId="2" xfId="1" applyNumberFormat="1" applyFont="1" applyProtection="1"/>
    <xf numFmtId="165" fontId="1" fillId="5" borderId="1" xfId="4" applyNumberFormat="1" applyBorder="1" applyProtection="1">
      <protection locked="0"/>
    </xf>
    <xf numFmtId="0" fontId="9" fillId="0" borderId="0" xfId="0" applyFont="1" applyProtection="1"/>
    <xf numFmtId="0" fontId="0" fillId="0" borderId="3" xfId="0" applyBorder="1" applyAlignment="1" applyProtection="1">
      <alignment horizontal="left" vertical="center"/>
    </xf>
    <xf numFmtId="0" fontId="0" fillId="0" borderId="0" xfId="0" applyFill="1" applyBorder="1" applyProtection="1"/>
    <xf numFmtId="0" fontId="0" fillId="0" borderId="0" xfId="0" applyFill="1" applyProtection="1"/>
    <xf numFmtId="0" fontId="0" fillId="3" borderId="3" xfId="2" applyFont="1" applyBorder="1" applyAlignment="1" applyProtection="1">
      <alignment vertical="center" wrapText="1"/>
    </xf>
    <xf numFmtId="0" fontId="7" fillId="0" borderId="0" xfId="0" applyFont="1" applyProtection="1"/>
    <xf numFmtId="0" fontId="10" fillId="4" borderId="4" xfId="3" applyFont="1" applyBorder="1" applyAlignment="1" applyProtection="1">
      <alignment vertical="center"/>
    </xf>
    <xf numFmtId="0" fontId="10" fillId="4" borderId="6" xfId="3" applyFont="1" applyBorder="1" applyAlignment="1" applyProtection="1">
      <alignment vertical="center"/>
    </xf>
    <xf numFmtId="0" fontId="10" fillId="4" borderId="5" xfId="3" applyFont="1" applyBorder="1" applyAlignment="1" applyProtection="1">
      <alignment vertical="center"/>
    </xf>
    <xf numFmtId="0" fontId="10" fillId="4" borderId="4" xfId="3" applyFont="1" applyBorder="1" applyAlignment="1" applyProtection="1"/>
    <xf numFmtId="0" fontId="10" fillId="4" borderId="6" xfId="3" applyFont="1" applyBorder="1" applyAlignment="1" applyProtection="1"/>
    <xf numFmtId="0" fontId="1" fillId="3" borderId="3" xfId="2" applyBorder="1" applyAlignment="1" applyProtection="1">
      <alignment vertical="center" wrapText="1"/>
    </xf>
    <xf numFmtId="0" fontId="0" fillId="0" borderId="0" xfId="0" applyBorder="1" applyAlignment="1" applyProtection="1">
      <alignment vertical="center" wrapText="1"/>
    </xf>
    <xf numFmtId="0" fontId="0" fillId="0" borderId="0" xfId="0" applyAlignment="1" applyProtection="1">
      <alignment vertical="center" wrapText="1"/>
    </xf>
    <xf numFmtId="165" fontId="5" fillId="0" borderId="0" xfId="0" applyNumberFormat="1" applyFont="1" applyBorder="1" applyProtection="1"/>
    <xf numFmtId="0" fontId="5" fillId="0" borderId="0" xfId="0" applyFont="1" applyProtection="1"/>
    <xf numFmtId="1" fontId="0" fillId="0" borderId="0" xfId="0" applyNumberFormat="1" applyProtection="1"/>
    <xf numFmtId="1" fontId="1" fillId="5" borderId="1" xfId="4" applyNumberFormat="1" applyBorder="1" applyProtection="1">
      <protection locked="0"/>
    </xf>
    <xf numFmtId="165" fontId="1" fillId="5" borderId="7" xfId="4" applyNumberFormat="1" applyBorder="1" applyAlignment="1" applyProtection="1">
      <alignment horizontal="center" vertical="center"/>
      <protection locked="0"/>
    </xf>
    <xf numFmtId="165" fontId="0" fillId="5" borderId="1" xfId="4" applyNumberFormat="1" applyFont="1" applyBorder="1" applyProtection="1">
      <protection locked="0"/>
    </xf>
    <xf numFmtId="165" fontId="1" fillId="5" borderId="1" xfId="4" applyNumberFormat="1" applyBorder="1" applyAlignment="1" applyProtection="1">
      <alignment horizontal="center" vertical="center"/>
      <protection locked="0"/>
    </xf>
    <xf numFmtId="165" fontId="1" fillId="5" borderId="10" xfId="4" applyNumberFormat="1" applyBorder="1" applyAlignment="1" applyProtection="1">
      <alignment horizontal="center" vertical="center"/>
      <protection locked="0"/>
    </xf>
    <xf numFmtId="166" fontId="1" fillId="5" borderId="10" xfId="4" applyNumberFormat="1" applyBorder="1" applyAlignment="1" applyProtection="1">
      <alignment horizontal="center" vertical="center"/>
      <protection locked="0"/>
    </xf>
    <xf numFmtId="0" fontId="3" fillId="0" borderId="3" xfId="0" applyFont="1" applyBorder="1" applyAlignment="1" applyProtection="1">
      <alignment wrapText="1"/>
    </xf>
    <xf numFmtId="0" fontId="1" fillId="3" borderId="4" xfId="2" applyBorder="1" applyAlignment="1" applyProtection="1">
      <alignment horizontal="left" vertical="center"/>
    </xf>
    <xf numFmtId="0" fontId="1" fillId="3" borderId="5" xfId="2" applyBorder="1" applyAlignment="1" applyProtection="1">
      <alignment horizontal="left" vertical="center"/>
    </xf>
    <xf numFmtId="166" fontId="1" fillId="5" borderId="1" xfId="4" applyNumberFormat="1" applyBorder="1" applyAlignment="1" applyProtection="1">
      <alignment horizontal="center" vertical="center"/>
      <protection locked="0"/>
    </xf>
    <xf numFmtId="1" fontId="3" fillId="5" borderId="7" xfId="4" applyNumberFormat="1" applyFont="1" applyBorder="1" applyAlignment="1" applyProtection="1">
      <alignment horizontal="center" vertical="center"/>
      <protection locked="0"/>
    </xf>
    <xf numFmtId="166" fontId="0" fillId="5" borderId="8" xfId="4" applyNumberFormat="1" applyFont="1" applyBorder="1" applyAlignment="1" applyProtection="1">
      <alignment horizontal="center" vertical="center"/>
      <protection locked="0"/>
    </xf>
    <xf numFmtId="0" fontId="5" fillId="3" borderId="3" xfId="2" applyFont="1" applyBorder="1" applyAlignment="1" applyProtection="1">
      <alignment horizontal="center" vertical="center" wrapText="1"/>
    </xf>
    <xf numFmtId="165" fontId="5" fillId="0" borderId="0" xfId="0" applyNumberFormat="1" applyFont="1" applyProtection="1"/>
    <xf numFmtId="1" fontId="1" fillId="6" borderId="1" xfId="4" applyNumberFormat="1" applyFill="1" applyBorder="1" applyAlignment="1" applyProtection="1">
      <alignment horizontal="center"/>
      <protection locked="0"/>
    </xf>
    <xf numFmtId="0" fontId="10" fillId="4" borderId="5" xfId="3" applyFont="1" applyBorder="1" applyAlignment="1" applyProtection="1"/>
    <xf numFmtId="165" fontId="11" fillId="2" borderId="1" xfId="6" applyNumberFormat="1" applyProtection="1"/>
    <xf numFmtId="166" fontId="1" fillId="5" borderId="1" xfId="4" applyNumberFormat="1" applyBorder="1" applyProtection="1">
      <protection locked="0"/>
    </xf>
    <xf numFmtId="0" fontId="14" fillId="0" borderId="0" xfId="0" applyFont="1"/>
    <xf numFmtId="165" fontId="12" fillId="2" borderId="1" xfId="7" applyNumberFormat="1" applyFont="1" applyFill="1" applyBorder="1"/>
    <xf numFmtId="165" fontId="5" fillId="2" borderId="1" xfId="7" applyNumberFormat="1" applyFont="1" applyFill="1" applyBorder="1"/>
    <xf numFmtId="10" fontId="1" fillId="5" borderId="7" xfId="5" applyNumberFormat="1" applyFill="1" applyBorder="1" applyAlignment="1" applyProtection="1">
      <alignment horizontal="center" vertical="center"/>
      <protection locked="0"/>
    </xf>
    <xf numFmtId="165" fontId="12" fillId="2" borderId="7" xfId="7" applyNumberFormat="1" applyFont="1" applyFill="1" applyBorder="1"/>
    <xf numFmtId="0" fontId="0" fillId="0" borderId="4" xfId="0" applyBorder="1"/>
    <xf numFmtId="0" fontId="0" fillId="0" borderId="5" xfId="0" applyFont="1" applyBorder="1"/>
    <xf numFmtId="165" fontId="5" fillId="2" borderId="7" xfId="7" applyNumberFormat="1" applyFont="1" applyFill="1" applyBorder="1"/>
    <xf numFmtId="0" fontId="0" fillId="0" borderId="5" xfId="0" applyBorder="1"/>
    <xf numFmtId="0" fontId="13" fillId="0" borderId="4" xfId="0" applyFont="1" applyBorder="1"/>
    <xf numFmtId="0" fontId="13" fillId="0" borderId="5" xfId="0" applyFont="1" applyBorder="1"/>
    <xf numFmtId="0" fontId="0" fillId="0" borderId="6" xfId="0" applyBorder="1"/>
    <xf numFmtId="0" fontId="5" fillId="4" borderId="3" xfId="3" applyFont="1" applyBorder="1" applyAlignment="1" applyProtection="1">
      <alignment horizontal="left"/>
    </xf>
    <xf numFmtId="0" fontId="13" fillId="0" borderId="6" xfId="0" applyFont="1" applyBorder="1"/>
    <xf numFmtId="0" fontId="13" fillId="0" borderId="12" xfId="0" applyFont="1" applyBorder="1"/>
    <xf numFmtId="0" fontId="14" fillId="0" borderId="12" xfId="0" applyFont="1" applyBorder="1"/>
    <xf numFmtId="0" fontId="0" fillId="3" borderId="3" xfId="2" applyFont="1" applyBorder="1" applyAlignment="1" applyProtection="1">
      <alignment horizontal="left" vertical="center" wrapText="1"/>
    </xf>
    <xf numFmtId="0" fontId="10" fillId="4" borderId="4" xfId="3" applyFont="1" applyBorder="1" applyAlignment="1" applyProtection="1">
      <alignment horizontal="left" vertical="center"/>
    </xf>
    <xf numFmtId="0" fontId="0" fillId="0" borderId="0" xfId="0" applyAlignment="1" applyProtection="1">
      <alignment vertical="center"/>
    </xf>
    <xf numFmtId="0" fontId="0" fillId="0" borderId="0" xfId="0" applyFill="1" applyBorder="1" applyAlignment="1" applyProtection="1">
      <alignment vertical="center"/>
    </xf>
    <xf numFmtId="10" fontId="1" fillId="5" borderId="1" xfId="5" applyNumberFormat="1" applyFill="1" applyBorder="1" applyAlignment="1" applyProtection="1">
      <alignment horizontal="center" vertical="center"/>
      <protection locked="0"/>
    </xf>
    <xf numFmtId="165" fontId="1" fillId="5" borderId="8" xfId="4" applyNumberFormat="1" applyBorder="1" applyAlignment="1" applyProtection="1">
      <alignment horizontal="center" vertical="center"/>
    </xf>
    <xf numFmtId="166" fontId="1" fillId="5" borderId="8" xfId="4" applyNumberFormat="1" applyBorder="1" applyAlignment="1" applyProtection="1">
      <alignment horizontal="center" vertical="center"/>
    </xf>
    <xf numFmtId="165" fontId="13" fillId="7" borderId="1" xfId="4" applyNumberFormat="1" applyFont="1" applyFill="1" applyBorder="1" applyProtection="1">
      <protection locked="0"/>
    </xf>
    <xf numFmtId="165" fontId="13" fillId="7" borderId="11" xfId="4" applyNumberFormat="1" applyFont="1" applyFill="1" applyBorder="1" applyProtection="1">
      <protection locked="0"/>
    </xf>
    <xf numFmtId="165" fontId="13" fillId="7" borderId="13" xfId="4" applyNumberFormat="1" applyFont="1" applyFill="1" applyBorder="1" applyProtection="1">
      <protection locked="0"/>
    </xf>
    <xf numFmtId="165" fontId="2" fillId="2" borderId="2" xfId="1" applyNumberFormat="1" applyProtection="1"/>
    <xf numFmtId="1" fontId="2" fillId="2" borderId="2" xfId="1" applyNumberFormat="1" applyAlignment="1" applyProtection="1">
      <alignment horizontal="center" vertical="center"/>
    </xf>
    <xf numFmtId="165" fontId="0" fillId="5" borderId="9" xfId="4" applyNumberFormat="1" applyFont="1" applyBorder="1" applyAlignment="1" applyProtection="1">
      <alignment horizontal="left" vertical="center"/>
      <protection locked="0"/>
    </xf>
    <xf numFmtId="0" fontId="16" fillId="0" borderId="0" xfId="0" applyFont="1"/>
    <xf numFmtId="0" fontId="0" fillId="0" borderId="0" xfId="0"/>
    <xf numFmtId="0" fontId="0" fillId="0" borderId="0" xfId="0" applyFill="1" applyBorder="1"/>
    <xf numFmtId="0" fontId="17" fillId="0" borderId="0" xfId="0" applyFont="1" applyFill="1" applyBorder="1"/>
    <xf numFmtId="0" fontId="18" fillId="0" borderId="0" xfId="0" applyFont="1" applyFill="1" applyBorder="1"/>
    <xf numFmtId="0" fontId="19" fillId="0" borderId="0" xfId="0" applyFont="1"/>
    <xf numFmtId="0" fontId="0" fillId="0" borderId="0" xfId="0"/>
    <xf numFmtId="0" fontId="20" fillId="0" borderId="0" xfId="0" applyFont="1"/>
    <xf numFmtId="0" fontId="22" fillId="0" borderId="15" xfId="0" applyFont="1" applyBorder="1" applyAlignment="1">
      <alignment vertical="center" wrapText="1"/>
    </xf>
    <xf numFmtId="0" fontId="22" fillId="0" borderId="15" xfId="0" applyFont="1" applyBorder="1" applyAlignment="1">
      <alignment wrapText="1"/>
    </xf>
    <xf numFmtId="0" fontId="21" fillId="0" borderId="0" xfId="0" applyFont="1" applyFill="1" applyBorder="1"/>
    <xf numFmtId="0" fontId="15" fillId="0" borderId="0" xfId="0" applyFont="1" applyBorder="1" applyAlignment="1">
      <alignment wrapText="1"/>
    </xf>
    <xf numFmtId="0" fontId="19" fillId="0" borderId="0" xfId="0" applyFont="1" applyFill="1" applyBorder="1"/>
    <xf numFmtId="0" fontId="16" fillId="0" borderId="0" xfId="0" applyFont="1" applyBorder="1"/>
    <xf numFmtId="0" fontId="15" fillId="0" borderId="0" xfId="0" applyFont="1" applyAlignment="1">
      <alignment vertical="center"/>
    </xf>
    <xf numFmtId="0" fontId="0" fillId="9" borderId="15" xfId="0" applyFill="1" applyBorder="1" applyAlignment="1">
      <alignment vertical="top" wrapText="1"/>
    </xf>
    <xf numFmtId="0" fontId="0" fillId="9" borderId="15" xfId="0" applyFill="1" applyBorder="1" applyAlignment="1">
      <alignment vertical="top"/>
    </xf>
    <xf numFmtId="0" fontId="22" fillId="0" borderId="3" xfId="0" applyFont="1" applyBorder="1" applyAlignment="1">
      <alignment vertical="top" wrapText="1"/>
    </xf>
    <xf numFmtId="0" fontId="22" fillId="0" borderId="16" xfId="0" applyFont="1" applyBorder="1" applyAlignment="1">
      <alignment vertical="top" wrapText="1"/>
    </xf>
    <xf numFmtId="0" fontId="22" fillId="0" borderId="15" xfId="0" applyFont="1" applyBorder="1" applyAlignment="1">
      <alignment vertical="top" wrapText="1"/>
    </xf>
    <xf numFmtId="0" fontId="21" fillId="8" borderId="15" xfId="0" applyFont="1" applyFill="1" applyBorder="1" applyAlignment="1">
      <alignment vertical="top"/>
    </xf>
    <xf numFmtId="168" fontId="22" fillId="12" borderId="15" xfId="0" applyNumberFormat="1" applyFont="1" applyFill="1" applyBorder="1" applyAlignment="1" applyProtection="1">
      <alignment horizontal="center" vertical="center" wrapText="1"/>
    </xf>
    <xf numFmtId="0" fontId="15" fillId="11" borderId="15" xfId="0" applyFont="1" applyFill="1" applyBorder="1"/>
    <xf numFmtId="169" fontId="0" fillId="13" borderId="15" xfId="0" applyNumberFormat="1" applyFill="1" applyBorder="1" applyAlignment="1" applyProtection="1">
      <protection locked="0"/>
    </xf>
    <xf numFmtId="169" fontId="0" fillId="13" borderId="15" xfId="0" applyNumberFormat="1" applyFill="1" applyBorder="1" applyAlignment="1" applyProtection="1">
      <alignment horizontal="center"/>
      <protection locked="0"/>
    </xf>
    <xf numFmtId="170" fontId="0" fillId="13" borderId="15" xfId="0" applyNumberFormat="1" applyFill="1" applyBorder="1" applyAlignment="1" applyProtection="1">
      <alignment horizontal="center"/>
      <protection locked="0"/>
    </xf>
    <xf numFmtId="0" fontId="0" fillId="10" borderId="15" xfId="0" applyFill="1" applyBorder="1" applyAlignment="1" applyProtection="1">
      <alignment vertical="center"/>
      <protection locked="0"/>
    </xf>
    <xf numFmtId="0" fontId="0" fillId="10" borderId="15" xfId="0" applyFill="1" applyBorder="1" applyAlignment="1" applyProtection="1">
      <alignment vertical="center" wrapText="1"/>
      <protection locked="0"/>
    </xf>
    <xf numFmtId="49" fontId="0" fillId="10" borderId="15" xfId="0" applyNumberFormat="1" applyFill="1" applyBorder="1" applyAlignment="1" applyProtection="1">
      <alignment vertical="center" wrapText="1"/>
      <protection locked="0"/>
    </xf>
    <xf numFmtId="0" fontId="19" fillId="0" borderId="0" xfId="0" applyFont="1" applyProtection="1"/>
    <xf numFmtId="0" fontId="0" fillId="3" borderId="5" xfId="2" applyFont="1" applyBorder="1" applyAlignment="1" applyProtection="1">
      <alignment horizontal="left" vertical="center" wrapText="1"/>
    </xf>
    <xf numFmtId="0" fontId="23" fillId="0" borderId="0" xfId="0" applyFont="1" applyProtection="1"/>
    <xf numFmtId="0" fontId="7" fillId="0" borderId="0" xfId="0" applyFont="1" applyAlignment="1" applyProtection="1">
      <alignment vertical="center"/>
    </xf>
    <xf numFmtId="0" fontId="6" fillId="0" borderId="0" xfId="0" applyFont="1" applyProtection="1"/>
    <xf numFmtId="0" fontId="24" fillId="0" borderId="0" xfId="0" applyFont="1" applyAlignment="1" applyProtection="1">
      <alignment horizontal="center" vertical="center" wrapText="1"/>
    </xf>
    <xf numFmtId="171" fontId="0" fillId="0" borderId="23" xfId="0" applyNumberFormat="1" applyBorder="1" applyProtection="1"/>
    <xf numFmtId="171" fontId="0" fillId="0" borderId="0" xfId="0" applyNumberFormat="1" applyBorder="1" applyProtection="1"/>
    <xf numFmtId="1" fontId="5" fillId="0" borderId="24" xfId="0" applyNumberFormat="1" applyFont="1" applyBorder="1" applyAlignment="1" applyProtection="1">
      <alignment vertical="center"/>
    </xf>
    <xf numFmtId="49" fontId="4" fillId="0" borderId="24" xfId="0" applyNumberFormat="1" applyFont="1" applyFill="1" applyBorder="1" applyAlignment="1" applyProtection="1">
      <alignment horizontal="left" vertical="center" wrapText="1"/>
    </xf>
    <xf numFmtId="0" fontId="4" fillId="0" borderId="25" xfId="0" applyFont="1" applyFill="1" applyBorder="1" applyAlignment="1" applyProtection="1">
      <alignment vertical="center" wrapText="1"/>
    </xf>
    <xf numFmtId="171" fontId="2" fillId="2" borderId="22" xfId="10" applyNumberFormat="1" applyBorder="1" applyAlignment="1" applyProtection="1">
      <alignment vertical="center"/>
    </xf>
    <xf numFmtId="171" fontId="2" fillId="2" borderId="3" xfId="10" applyNumberFormat="1" applyBorder="1" applyAlignment="1" applyProtection="1">
      <alignment vertical="center"/>
    </xf>
    <xf numFmtId="3" fontId="5" fillId="0" borderId="0" xfId="0" applyNumberFormat="1" applyFont="1" applyAlignment="1" applyProtection="1">
      <alignment vertical="center"/>
    </xf>
    <xf numFmtId="0" fontId="5" fillId="0" borderId="0" xfId="0" applyFont="1" applyAlignment="1" applyProtection="1">
      <alignment vertical="center"/>
    </xf>
    <xf numFmtId="49" fontId="4" fillId="0" borderId="3" xfId="0" applyNumberFormat="1" applyFont="1" applyFill="1" applyBorder="1" applyAlignment="1" applyProtection="1">
      <alignment horizontal="left" vertical="center" wrapText="1"/>
    </xf>
    <xf numFmtId="0" fontId="4" fillId="0" borderId="4" xfId="0" applyFont="1" applyFill="1" applyBorder="1" applyAlignment="1" applyProtection="1">
      <alignment vertical="center" wrapText="1"/>
    </xf>
    <xf numFmtId="49" fontId="5" fillId="0" borderId="24" xfId="0" applyNumberFormat="1" applyFont="1" applyFill="1" applyBorder="1" applyAlignment="1" applyProtection="1">
      <alignment horizontal="center" vertical="center" wrapText="1"/>
    </xf>
    <xf numFmtId="0" fontId="5" fillId="0" borderId="25" xfId="0" applyFont="1" applyFill="1" applyBorder="1" applyAlignment="1" applyProtection="1">
      <alignment horizontal="center" vertical="center" wrapText="1"/>
    </xf>
    <xf numFmtId="3" fontId="5" fillId="0" borderId="0" xfId="0" applyNumberFormat="1" applyFont="1" applyAlignment="1" applyProtection="1">
      <alignment horizontal="center" vertical="center"/>
    </xf>
    <xf numFmtId="0" fontId="5" fillId="0" borderId="0" xfId="0" applyFont="1" applyAlignment="1" applyProtection="1">
      <alignment horizontal="center" vertical="center"/>
    </xf>
    <xf numFmtId="49" fontId="5" fillId="0" borderId="3" xfId="0" applyNumberFormat="1" applyFont="1" applyFill="1" applyBorder="1" applyAlignment="1" applyProtection="1">
      <alignment horizontal="right" vertical="center" wrapText="1"/>
    </xf>
    <xf numFmtId="0" fontId="5" fillId="0" borderId="4" xfId="0" applyFont="1" applyFill="1" applyBorder="1" applyAlignment="1" applyProtection="1">
      <alignment vertical="center" wrapText="1"/>
    </xf>
    <xf numFmtId="171" fontId="2" fillId="2" borderId="2" xfId="10" applyNumberFormat="1" applyBorder="1" applyAlignment="1" applyProtection="1">
      <alignment vertical="center"/>
    </xf>
    <xf numFmtId="171" fontId="2" fillId="2" borderId="26" xfId="10" applyNumberFormat="1" applyBorder="1" applyAlignment="1" applyProtection="1">
      <alignment vertical="center"/>
    </xf>
    <xf numFmtId="1" fontId="5" fillId="0" borderId="24" xfId="0" applyNumberFormat="1" applyFont="1" applyFill="1" applyBorder="1" applyAlignment="1" applyProtection="1">
      <alignment vertical="center"/>
    </xf>
    <xf numFmtId="171" fontId="2" fillId="2" borderId="27" xfId="10" applyNumberFormat="1" applyBorder="1" applyAlignment="1" applyProtection="1">
      <alignment vertical="center"/>
    </xf>
    <xf numFmtId="171" fontId="1" fillId="0" borderId="22" xfId="11" applyFill="1" applyBorder="1">
      <alignment horizontal="left" vertical="center"/>
      <protection locked="0"/>
    </xf>
    <xf numFmtId="171" fontId="1" fillId="0" borderId="3" xfId="11" applyFill="1" applyBorder="1">
      <alignment horizontal="left" vertical="center"/>
      <protection locked="0"/>
    </xf>
    <xf numFmtId="171" fontId="1" fillId="0" borderId="28" xfId="11" applyFill="1" applyBorder="1">
      <alignment horizontal="left" vertical="center"/>
      <protection locked="0"/>
    </xf>
    <xf numFmtId="171" fontId="1" fillId="0" borderId="29" xfId="11" applyFill="1" applyBorder="1">
      <alignment horizontal="left" vertical="center"/>
      <protection locked="0"/>
    </xf>
    <xf numFmtId="0" fontId="0" fillId="0" borderId="3" xfId="0" applyBorder="1"/>
    <xf numFmtId="171" fontId="24" fillId="12" borderId="0" xfId="8" applyFont="1" applyFill="1" applyBorder="1" applyAlignment="1">
      <alignment horizontal="center" vertical="center" wrapText="1"/>
    </xf>
    <xf numFmtId="0" fontId="6" fillId="12" borderId="17" xfId="3" applyFont="1" applyFill="1" applyBorder="1" applyAlignment="1" applyProtection="1">
      <alignment horizontal="center" vertical="top"/>
    </xf>
    <xf numFmtId="171" fontId="6" fillId="12" borderId="18" xfId="8" applyFont="1" applyFill="1" applyBorder="1">
      <alignment horizontal="left" vertical="center"/>
    </xf>
    <xf numFmtId="0" fontId="24" fillId="12" borderId="21" xfId="3" applyFont="1" applyFill="1" applyBorder="1" applyAlignment="1" applyProtection="1">
      <alignment horizontal="center" vertical="center" wrapText="1"/>
    </xf>
    <xf numFmtId="171" fontId="1" fillId="13" borderId="22" xfId="11" applyFill="1" applyBorder="1">
      <alignment horizontal="left" vertical="center"/>
      <protection locked="0"/>
    </xf>
    <xf numFmtId="171" fontId="1" fillId="13" borderId="3" xfId="11" applyFill="1" applyBorder="1">
      <alignment horizontal="left" vertical="center"/>
      <protection locked="0"/>
    </xf>
    <xf numFmtId="0" fontId="0" fillId="3" borderId="22" xfId="2" applyFont="1" applyBorder="1" applyAlignment="1" applyProtection="1">
      <alignment vertical="center" wrapText="1"/>
    </xf>
    <xf numFmtId="0" fontId="0" fillId="3" borderId="31" xfId="2" applyFont="1" applyBorder="1" applyAlignment="1" applyProtection="1">
      <alignment vertical="center" wrapText="1"/>
    </xf>
    <xf numFmtId="171" fontId="0" fillId="0" borderId="32" xfId="0" applyNumberFormat="1" applyBorder="1" applyProtection="1"/>
    <xf numFmtId="171" fontId="2" fillId="2" borderId="31" xfId="10" applyNumberFormat="1" applyBorder="1" applyAlignment="1" applyProtection="1">
      <alignment vertical="center"/>
    </xf>
    <xf numFmtId="171" fontId="2" fillId="2" borderId="33" xfId="10" applyNumberFormat="1" applyBorder="1" applyAlignment="1" applyProtection="1">
      <alignment horizontal="center" vertical="center"/>
    </xf>
    <xf numFmtId="171" fontId="2" fillId="2" borderId="34" xfId="10" applyNumberFormat="1" applyBorder="1" applyAlignment="1" applyProtection="1">
      <alignment vertical="center"/>
    </xf>
    <xf numFmtId="171" fontId="2" fillId="2" borderId="35" xfId="10" applyNumberFormat="1" applyBorder="1" applyAlignment="1" applyProtection="1">
      <alignment vertical="center"/>
    </xf>
    <xf numFmtId="171" fontId="2" fillId="0" borderId="34" xfId="10" applyNumberFormat="1" applyFill="1" applyBorder="1" applyAlignment="1" applyProtection="1">
      <alignment vertical="center"/>
    </xf>
    <xf numFmtId="171" fontId="2" fillId="0" borderId="36" xfId="10" applyNumberFormat="1" applyFill="1" applyBorder="1" applyAlignment="1" applyProtection="1">
      <alignment vertical="center"/>
    </xf>
    <xf numFmtId="171" fontId="6" fillId="15" borderId="4" xfId="8" applyFont="1" applyFill="1" applyBorder="1" applyAlignment="1">
      <alignment vertical="center"/>
    </xf>
    <xf numFmtId="171" fontId="6" fillId="15" borderId="6" xfId="8" applyFont="1" applyFill="1" applyBorder="1" applyAlignment="1">
      <alignment vertical="center"/>
    </xf>
    <xf numFmtId="1" fontId="5" fillId="0" borderId="3" xfId="0" applyNumberFormat="1" applyFont="1" applyBorder="1" applyAlignment="1" applyProtection="1">
      <alignment vertical="center"/>
    </xf>
    <xf numFmtId="0" fontId="0" fillId="12" borderId="3" xfId="2" applyFont="1" applyFill="1" applyBorder="1" applyAlignment="1" applyProtection="1">
      <alignment vertical="center" wrapText="1"/>
    </xf>
    <xf numFmtId="0" fontId="0" fillId="13" borderId="3" xfId="0" applyFill="1" applyBorder="1"/>
    <xf numFmtId="0" fontId="0" fillId="0" borderId="3" xfId="0" applyBorder="1" applyProtection="1"/>
    <xf numFmtId="0" fontId="0" fillId="0" borderId="3" xfId="0" applyFill="1" applyBorder="1"/>
    <xf numFmtId="165" fontId="1" fillId="0" borderId="0" xfId="4" applyNumberFormat="1" applyFill="1" applyBorder="1" applyProtection="1">
      <protection locked="0"/>
    </xf>
    <xf numFmtId="0" fontId="3" fillId="15" borderId="3" xfId="2" applyFont="1" applyFill="1" applyBorder="1" applyAlignment="1" applyProtection="1">
      <alignment horizontal="center" vertical="center" wrapText="1"/>
    </xf>
    <xf numFmtId="0" fontId="3" fillId="0" borderId="0" xfId="0" applyFont="1" applyFill="1" applyAlignment="1" applyProtection="1">
      <alignment horizontal="center"/>
    </xf>
    <xf numFmtId="10" fontId="0" fillId="0" borderId="0" xfId="0" applyNumberFormat="1" applyFill="1" applyProtection="1"/>
    <xf numFmtId="0" fontId="5" fillId="0" borderId="0" xfId="0" applyFont="1" applyFill="1" applyBorder="1" applyAlignment="1">
      <alignment horizontal="left" vertical="center"/>
    </xf>
    <xf numFmtId="0" fontId="5" fillId="0" borderId="0" xfId="0" applyFont="1" applyFill="1" applyBorder="1" applyAlignment="1">
      <alignment vertical="center"/>
    </xf>
    <xf numFmtId="167" fontId="0" fillId="0" borderId="0" xfId="5" applyNumberFormat="1" applyFont="1" applyFill="1" applyProtection="1"/>
    <xf numFmtId="49" fontId="1" fillId="5" borderId="1" xfId="4" applyNumberFormat="1" applyBorder="1" applyProtection="1">
      <protection locked="0"/>
    </xf>
    <xf numFmtId="0" fontId="5" fillId="0" borderId="0" xfId="0" applyFont="1" applyAlignment="1" applyProtection="1">
      <alignment horizontal="left" vertical="center" wrapText="1"/>
    </xf>
    <xf numFmtId="0" fontId="5" fillId="0" borderId="14" xfId="0" applyFont="1" applyBorder="1" applyAlignment="1" applyProtection="1">
      <alignment horizontal="left" vertical="center" wrapText="1"/>
    </xf>
    <xf numFmtId="0" fontId="0" fillId="0" borderId="0" xfId="0" applyFill="1" applyBorder="1" applyAlignment="1" applyProtection="1">
      <alignment horizontal="left" vertical="center" wrapText="1"/>
    </xf>
    <xf numFmtId="0" fontId="0" fillId="0" borderId="14" xfId="0" applyFill="1" applyBorder="1" applyAlignment="1" applyProtection="1">
      <alignment horizontal="left" vertical="center" wrapText="1"/>
    </xf>
    <xf numFmtId="0" fontId="0" fillId="0" borderId="0" xfId="0" applyAlignment="1" applyProtection="1">
      <alignment horizontal="left" vertical="center" wrapText="1"/>
    </xf>
    <xf numFmtId="0" fontId="0" fillId="0" borderId="14" xfId="0" applyBorder="1" applyAlignment="1" applyProtection="1">
      <alignment horizontal="left" vertical="center" wrapText="1"/>
    </xf>
    <xf numFmtId="0" fontId="10" fillId="4" borderId="19" xfId="3" applyFont="1" applyBorder="1" applyAlignment="1" applyProtection="1">
      <alignment horizontal="center" vertical="center"/>
    </xf>
    <xf numFmtId="0" fontId="10" fillId="4" borderId="20" xfId="3" applyFont="1" applyBorder="1" applyAlignment="1" applyProtection="1">
      <alignment horizontal="center" vertical="center"/>
    </xf>
    <xf numFmtId="0" fontId="10" fillId="4" borderId="30" xfId="3" applyFont="1" applyBorder="1" applyAlignment="1" applyProtection="1">
      <alignment horizontal="center" vertical="center"/>
    </xf>
    <xf numFmtId="0" fontId="10" fillId="4" borderId="4" xfId="3" applyFont="1" applyBorder="1" applyAlignment="1" applyProtection="1">
      <alignment horizontal="center" wrapText="1"/>
    </xf>
    <xf numFmtId="0" fontId="10" fillId="4" borderId="5" xfId="3" applyFont="1" applyBorder="1" applyAlignment="1" applyProtection="1">
      <alignment horizontal="center" wrapText="1"/>
    </xf>
  </cellXfs>
  <cellStyles count="12">
    <cellStyle name="20 % - Akzent2" xfId="4" builtinId="34"/>
    <cellStyle name="40 % - Akzent1" xfId="2" builtinId="31"/>
    <cellStyle name="60 % - Akzent1" xfId="3" builtinId="32"/>
    <cellStyle name="Ausgabe" xfId="1" builtinId="21"/>
    <cellStyle name="Ausgabe 2" xfId="10"/>
    <cellStyle name="Berechnung" xfId="6" builtinId="22"/>
    <cellStyle name="Eingabefeld1" xfId="11"/>
    <cellStyle name="Komma" xfId="7" builtinId="3"/>
    <cellStyle name="Prozent" xfId="5" builtinId="5"/>
    <cellStyle name="Standard" xfId="0" builtinId="0"/>
    <cellStyle name="Tablehead2" xfId="8"/>
    <cellStyle name="Tablehead3" xfId="9"/>
  </cellStyles>
  <dxfs count="12">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rueck_N\AppData\Local\Temp\Temp1_4RP_Gas_EHB%20(002).zip\EHB_KP_4RegP_RK_MV_1.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RKTH\01_Verfahren\06_KoPr\01_KoPr_4.RP_G_Festlegung\01_210330_LRB_NB_G_EHB_Extern_KoPr_4RP_v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KTH\01_Verfahren\02_KKAuf\KKAuf_2022\01_KKAuf_2022_S\01_KKAuf_2022_S_Pr&#252;ftool\01_210503_LRB_S_EHB_KKAuf22_INTER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Q:\RKTH\01_Verfahren\02_KKAuf\KKAuf_2022\01_KKAuf_2022_S\01_KKAuf_2022_S_Pr&#252;ftool\01_210503_LRB_S_EHB_KKAuf22_INTER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_Stammdaten"/>
      <sheetName val="A1_Fragen"/>
      <sheetName val="A2_Schlüssel"/>
      <sheetName val="B_Bilanz"/>
      <sheetName val="B1_Details"/>
      <sheetName val="B2_Hinzu_Kürz"/>
      <sheetName val="B3_RSt_Spiegel"/>
      <sheetName val="B4_Darl_Spiegel"/>
      <sheetName val="C_GuV"/>
      <sheetName val="C1_Sonstiges"/>
      <sheetName val="C2_Hinzu_Kürz"/>
      <sheetName val="C3_SaLi"/>
      <sheetName val="C4_ÜLR_PZK"/>
      <sheetName val="C5_KAvol"/>
      <sheetName val="D_SAV"/>
      <sheetName val="D1_Anl_Spiegel"/>
      <sheetName val="D2_BKZ"/>
      <sheetName val="D3_WAV"/>
      <sheetName val="E_CF_Rechn"/>
      <sheetName val="F_Netzdaten"/>
      <sheetName val="G_Erläuterungen"/>
      <sheetName val="Changelog"/>
      <sheetName val="Listen"/>
    </sheetNames>
    <sheetDataSet>
      <sheetData sheetId="0"/>
      <sheetData sheetId="1"/>
      <sheetData sheetId="2"/>
      <sheetData sheetId="3"/>
      <sheetData sheetId="4"/>
      <sheetData sheetId="5"/>
      <sheetData sheetId="6"/>
      <sheetData sheetId="7"/>
      <sheetData sheetId="8"/>
      <sheetData sheetId="9"/>
      <sheetData sheetId="10"/>
      <sheetData sheetId="11">
        <row r="4">
          <cell r="S4" t="str">
            <v xml:space="preserve"> </v>
          </cell>
        </row>
        <row r="5">
          <cell r="S5" t="str">
            <v xml:space="preserve"> </v>
          </cell>
        </row>
        <row r="6">
          <cell r="S6" t="str">
            <v xml:space="preserve"> </v>
          </cell>
        </row>
        <row r="7">
          <cell r="S7" t="str">
            <v xml:space="preserve"> </v>
          </cell>
        </row>
        <row r="8">
          <cell r="S8" t="str">
            <v xml:space="preserve"> </v>
          </cell>
        </row>
        <row r="9">
          <cell r="S9" t="str">
            <v xml:space="preserve"> </v>
          </cell>
        </row>
        <row r="10">
          <cell r="S10" t="str">
            <v xml:space="preserve"> </v>
          </cell>
        </row>
        <row r="11">
          <cell r="S11" t="str">
            <v xml:space="preserve"> </v>
          </cell>
        </row>
        <row r="12">
          <cell r="S12" t="str">
            <v xml:space="preserve"> </v>
          </cell>
        </row>
        <row r="13">
          <cell r="S13" t="str">
            <v xml:space="preserve"> </v>
          </cell>
        </row>
        <row r="14">
          <cell r="S14" t="str">
            <v xml:space="preserve"> </v>
          </cell>
        </row>
        <row r="15">
          <cell r="S15" t="str">
            <v xml:space="preserve"> </v>
          </cell>
        </row>
        <row r="16">
          <cell r="S16" t="str">
            <v xml:space="preserve"> </v>
          </cell>
        </row>
        <row r="17">
          <cell r="S17" t="str">
            <v xml:space="preserve"> </v>
          </cell>
        </row>
        <row r="18">
          <cell r="S18" t="str">
            <v xml:space="preserve"> </v>
          </cell>
        </row>
        <row r="19">
          <cell r="S19" t="str">
            <v xml:space="preserve"> </v>
          </cell>
        </row>
        <row r="20">
          <cell r="S20" t="str">
            <v xml:space="preserve"> </v>
          </cell>
        </row>
        <row r="21">
          <cell r="S21" t="str">
            <v xml:space="preserve"> </v>
          </cell>
        </row>
        <row r="22">
          <cell r="S22" t="str">
            <v xml:space="preserve"> </v>
          </cell>
        </row>
        <row r="23">
          <cell r="S23" t="str">
            <v xml:space="preserve"> </v>
          </cell>
        </row>
        <row r="24">
          <cell r="S24" t="str">
            <v xml:space="preserve"> </v>
          </cell>
        </row>
        <row r="25">
          <cell r="S25" t="str">
            <v xml:space="preserve"> </v>
          </cell>
        </row>
        <row r="26">
          <cell r="S26" t="str">
            <v xml:space="preserve"> </v>
          </cell>
        </row>
        <row r="27">
          <cell r="S27" t="str">
            <v xml:space="preserve"> </v>
          </cell>
        </row>
        <row r="28">
          <cell r="S28" t="str">
            <v xml:space="preserve"> </v>
          </cell>
        </row>
        <row r="29">
          <cell r="S29" t="str">
            <v xml:space="preserve"> </v>
          </cell>
        </row>
        <row r="30">
          <cell r="S30" t="str">
            <v xml:space="preserve"> </v>
          </cell>
        </row>
        <row r="31">
          <cell r="S31" t="str">
            <v xml:space="preserve"> </v>
          </cell>
        </row>
        <row r="32">
          <cell r="S32" t="str">
            <v xml:space="preserve"> </v>
          </cell>
        </row>
        <row r="33">
          <cell r="S33" t="str">
            <v xml:space="preserve"> </v>
          </cell>
        </row>
        <row r="34">
          <cell r="S34" t="str">
            <v xml:space="preserve"> </v>
          </cell>
        </row>
        <row r="35">
          <cell r="S35" t="str">
            <v xml:space="preserve"> </v>
          </cell>
        </row>
        <row r="36">
          <cell r="S36" t="str">
            <v xml:space="preserve"> </v>
          </cell>
        </row>
        <row r="37">
          <cell r="S37" t="str">
            <v xml:space="preserve"> </v>
          </cell>
        </row>
        <row r="38">
          <cell r="S38" t="str">
            <v xml:space="preserve"> </v>
          </cell>
        </row>
        <row r="39">
          <cell r="S39" t="str">
            <v xml:space="preserve"> </v>
          </cell>
        </row>
        <row r="40">
          <cell r="S40" t="str">
            <v xml:space="preserve"> </v>
          </cell>
        </row>
        <row r="41">
          <cell r="S41" t="str">
            <v xml:space="preserve"> </v>
          </cell>
        </row>
        <row r="42">
          <cell r="S42" t="str">
            <v xml:space="preserve"> </v>
          </cell>
        </row>
        <row r="43">
          <cell r="S43" t="str">
            <v xml:space="preserve"> </v>
          </cell>
        </row>
        <row r="44">
          <cell r="S44" t="str">
            <v xml:space="preserve"> </v>
          </cell>
        </row>
        <row r="45">
          <cell r="S45" t="str">
            <v xml:space="preserve"> </v>
          </cell>
        </row>
        <row r="46">
          <cell r="S46" t="str">
            <v xml:space="preserve"> </v>
          </cell>
        </row>
        <row r="47">
          <cell r="S47" t="str">
            <v xml:space="preserve"> </v>
          </cell>
        </row>
        <row r="48">
          <cell r="S48" t="str">
            <v xml:space="preserve"> </v>
          </cell>
        </row>
        <row r="49">
          <cell r="S49" t="str">
            <v xml:space="preserve"> </v>
          </cell>
        </row>
        <row r="50">
          <cell r="S50" t="str">
            <v xml:space="preserve"> </v>
          </cell>
        </row>
        <row r="51">
          <cell r="S51" t="str">
            <v xml:space="preserve"> </v>
          </cell>
        </row>
        <row r="52">
          <cell r="S52" t="str">
            <v xml:space="preserve"> </v>
          </cell>
        </row>
        <row r="53">
          <cell r="S53" t="str">
            <v xml:space="preserve"> </v>
          </cell>
        </row>
        <row r="54">
          <cell r="S54" t="str">
            <v xml:space="preserve"> </v>
          </cell>
        </row>
        <row r="55">
          <cell r="S55" t="str">
            <v xml:space="preserve"> </v>
          </cell>
        </row>
        <row r="56">
          <cell r="S56" t="str">
            <v xml:space="preserve"> </v>
          </cell>
        </row>
        <row r="57">
          <cell r="S57" t="str">
            <v xml:space="preserve"> </v>
          </cell>
        </row>
        <row r="58">
          <cell r="S58" t="str">
            <v xml:space="preserve"> </v>
          </cell>
        </row>
        <row r="59">
          <cell r="S59" t="str">
            <v xml:space="preserve"> </v>
          </cell>
        </row>
        <row r="60">
          <cell r="S60" t="str">
            <v xml:space="preserve"> </v>
          </cell>
        </row>
        <row r="61">
          <cell r="S61" t="str">
            <v xml:space="preserve"> </v>
          </cell>
        </row>
        <row r="62">
          <cell r="S62" t="str">
            <v xml:space="preserve"> </v>
          </cell>
        </row>
        <row r="63">
          <cell r="S63" t="str">
            <v xml:space="preserve"> </v>
          </cell>
        </row>
        <row r="64">
          <cell r="S64" t="str">
            <v xml:space="preserve"> </v>
          </cell>
        </row>
        <row r="65">
          <cell r="S65" t="str">
            <v xml:space="preserve"> </v>
          </cell>
        </row>
        <row r="66">
          <cell r="S66" t="str">
            <v xml:space="preserve"> </v>
          </cell>
        </row>
        <row r="67">
          <cell r="S67" t="str">
            <v xml:space="preserve"> </v>
          </cell>
        </row>
        <row r="68">
          <cell r="S68" t="str">
            <v xml:space="preserve"> </v>
          </cell>
        </row>
        <row r="69">
          <cell r="S69" t="str">
            <v xml:space="preserve"> </v>
          </cell>
        </row>
        <row r="70">
          <cell r="S70" t="str">
            <v xml:space="preserve"> </v>
          </cell>
        </row>
        <row r="71">
          <cell r="S71" t="str">
            <v xml:space="preserve"> </v>
          </cell>
        </row>
        <row r="72">
          <cell r="S72" t="str">
            <v xml:space="preserve"> </v>
          </cell>
        </row>
        <row r="73">
          <cell r="S73" t="str">
            <v xml:space="preserve"> </v>
          </cell>
        </row>
        <row r="74">
          <cell r="S74" t="str">
            <v xml:space="preserve"> </v>
          </cell>
        </row>
        <row r="75">
          <cell r="S75" t="str">
            <v xml:space="preserve"> </v>
          </cell>
        </row>
        <row r="76">
          <cell r="S76" t="str">
            <v xml:space="preserve"> </v>
          </cell>
        </row>
        <row r="77">
          <cell r="S77" t="str">
            <v xml:space="preserve"> </v>
          </cell>
        </row>
        <row r="78">
          <cell r="S78" t="str">
            <v xml:space="preserve"> </v>
          </cell>
        </row>
        <row r="79">
          <cell r="S79" t="str">
            <v xml:space="preserve"> </v>
          </cell>
        </row>
        <row r="80">
          <cell r="S80" t="str">
            <v xml:space="preserve"> </v>
          </cell>
        </row>
        <row r="81">
          <cell r="S81" t="str">
            <v xml:space="preserve"> </v>
          </cell>
        </row>
        <row r="82">
          <cell r="S82" t="str">
            <v xml:space="preserve"> </v>
          </cell>
        </row>
        <row r="83">
          <cell r="S83" t="str">
            <v xml:space="preserve"> </v>
          </cell>
        </row>
        <row r="84">
          <cell r="S84" t="str">
            <v xml:space="preserve"> </v>
          </cell>
        </row>
        <row r="85">
          <cell r="S85" t="str">
            <v xml:space="preserve"> </v>
          </cell>
        </row>
        <row r="86">
          <cell r="S86" t="str">
            <v xml:space="preserve"> </v>
          </cell>
        </row>
        <row r="87">
          <cell r="S87" t="str">
            <v xml:space="preserve"> </v>
          </cell>
        </row>
        <row r="88">
          <cell r="S88" t="str">
            <v xml:space="preserve"> </v>
          </cell>
        </row>
        <row r="89">
          <cell r="S89" t="str">
            <v xml:space="preserve"> </v>
          </cell>
        </row>
        <row r="90">
          <cell r="S90" t="str">
            <v xml:space="preserve"> </v>
          </cell>
        </row>
        <row r="91">
          <cell r="S91" t="str">
            <v xml:space="preserve"> </v>
          </cell>
        </row>
        <row r="92">
          <cell r="S92" t="str">
            <v xml:space="preserve"> </v>
          </cell>
        </row>
        <row r="93">
          <cell r="S93" t="str">
            <v xml:space="preserve"> </v>
          </cell>
        </row>
        <row r="94">
          <cell r="S94" t="str">
            <v xml:space="preserve"> </v>
          </cell>
        </row>
        <row r="95">
          <cell r="S95" t="str">
            <v xml:space="preserve"> </v>
          </cell>
        </row>
        <row r="96">
          <cell r="S96" t="str">
            <v xml:space="preserve"> </v>
          </cell>
        </row>
        <row r="97">
          <cell r="S97" t="str">
            <v xml:space="preserve"> </v>
          </cell>
        </row>
        <row r="98">
          <cell r="S98" t="str">
            <v xml:space="preserve"> </v>
          </cell>
        </row>
        <row r="99">
          <cell r="S99" t="str">
            <v xml:space="preserve"> </v>
          </cell>
        </row>
        <row r="100">
          <cell r="S100" t="str">
            <v xml:space="preserve"> </v>
          </cell>
        </row>
        <row r="101">
          <cell r="S101" t="str">
            <v xml:space="preserve"> </v>
          </cell>
        </row>
        <row r="102">
          <cell r="S102" t="str">
            <v xml:space="preserve"> </v>
          </cell>
        </row>
        <row r="103">
          <cell r="S103" t="str">
            <v xml:space="preserve"> </v>
          </cell>
        </row>
        <row r="104">
          <cell r="S104" t="str">
            <v xml:space="preserve"> </v>
          </cell>
        </row>
        <row r="105">
          <cell r="S105" t="str">
            <v xml:space="preserve"> </v>
          </cell>
        </row>
        <row r="106">
          <cell r="S106" t="str">
            <v xml:space="preserve"> </v>
          </cell>
        </row>
        <row r="107">
          <cell r="S107" t="str">
            <v xml:space="preserve"> </v>
          </cell>
        </row>
        <row r="108">
          <cell r="S108" t="str">
            <v xml:space="preserve"> </v>
          </cell>
        </row>
        <row r="109">
          <cell r="S109" t="str">
            <v xml:space="preserve"> </v>
          </cell>
        </row>
        <row r="110">
          <cell r="S110" t="str">
            <v xml:space="preserve"> </v>
          </cell>
        </row>
        <row r="111">
          <cell r="S111" t="str">
            <v xml:space="preserve"> </v>
          </cell>
        </row>
        <row r="112">
          <cell r="S112" t="str">
            <v xml:space="preserve"> </v>
          </cell>
        </row>
        <row r="113">
          <cell r="S113" t="str">
            <v xml:space="preserve"> </v>
          </cell>
        </row>
        <row r="114">
          <cell r="S114" t="str">
            <v xml:space="preserve"> </v>
          </cell>
        </row>
        <row r="115">
          <cell r="S115" t="str">
            <v xml:space="preserve"> </v>
          </cell>
        </row>
        <row r="116">
          <cell r="S116" t="str">
            <v xml:space="preserve"> </v>
          </cell>
        </row>
        <row r="117">
          <cell r="S117" t="str">
            <v xml:space="preserve"> </v>
          </cell>
        </row>
        <row r="118">
          <cell r="S118" t="str">
            <v xml:space="preserve"> </v>
          </cell>
        </row>
        <row r="119">
          <cell r="S119" t="str">
            <v xml:space="preserve"> </v>
          </cell>
        </row>
        <row r="120">
          <cell r="S120" t="str">
            <v xml:space="preserve"> </v>
          </cell>
        </row>
        <row r="121">
          <cell r="S121" t="str">
            <v xml:space="preserve"> </v>
          </cell>
        </row>
        <row r="122">
          <cell r="S122" t="str">
            <v xml:space="preserve"> </v>
          </cell>
        </row>
        <row r="123">
          <cell r="S123" t="str">
            <v xml:space="preserve"> </v>
          </cell>
        </row>
        <row r="124">
          <cell r="S124" t="str">
            <v xml:space="preserve"> </v>
          </cell>
        </row>
        <row r="125">
          <cell r="S125" t="str">
            <v xml:space="preserve"> </v>
          </cell>
        </row>
        <row r="126">
          <cell r="S126" t="str">
            <v xml:space="preserve"> </v>
          </cell>
        </row>
        <row r="127">
          <cell r="S127" t="str">
            <v xml:space="preserve"> </v>
          </cell>
        </row>
        <row r="128">
          <cell r="S128" t="str">
            <v xml:space="preserve"> </v>
          </cell>
        </row>
        <row r="129">
          <cell r="S129" t="str">
            <v xml:space="preserve"> </v>
          </cell>
        </row>
        <row r="130">
          <cell r="S130" t="str">
            <v xml:space="preserve"> </v>
          </cell>
        </row>
        <row r="131">
          <cell r="S131" t="str">
            <v xml:space="preserve"> </v>
          </cell>
        </row>
        <row r="132">
          <cell r="S132" t="str">
            <v xml:space="preserve"> </v>
          </cell>
        </row>
        <row r="133">
          <cell r="S133" t="str">
            <v xml:space="preserve"> </v>
          </cell>
        </row>
        <row r="134">
          <cell r="S134" t="str">
            <v xml:space="preserve"> </v>
          </cell>
        </row>
        <row r="135">
          <cell r="S135" t="str">
            <v xml:space="preserve"> </v>
          </cell>
        </row>
        <row r="136">
          <cell r="S136" t="str">
            <v xml:space="preserve"> </v>
          </cell>
        </row>
        <row r="137">
          <cell r="S137" t="str">
            <v xml:space="preserve"> </v>
          </cell>
        </row>
        <row r="138">
          <cell r="S138" t="str">
            <v xml:space="preserve"> </v>
          </cell>
        </row>
        <row r="139">
          <cell r="S139" t="str">
            <v xml:space="preserve"> </v>
          </cell>
        </row>
        <row r="140">
          <cell r="S140" t="str">
            <v xml:space="preserve"> </v>
          </cell>
        </row>
        <row r="141">
          <cell r="S141" t="str">
            <v xml:space="preserve"> </v>
          </cell>
        </row>
        <row r="142">
          <cell r="S142" t="str">
            <v xml:space="preserve"> </v>
          </cell>
        </row>
        <row r="143">
          <cell r="S143" t="str">
            <v xml:space="preserve"> </v>
          </cell>
        </row>
        <row r="144">
          <cell r="S144" t="str">
            <v xml:space="preserve"> </v>
          </cell>
        </row>
        <row r="145">
          <cell r="S145" t="str">
            <v xml:space="preserve"> </v>
          </cell>
        </row>
        <row r="146">
          <cell r="S146" t="str">
            <v xml:space="preserve"> </v>
          </cell>
        </row>
        <row r="147">
          <cell r="S147" t="str">
            <v xml:space="preserve"> </v>
          </cell>
        </row>
        <row r="148">
          <cell r="S148" t="str">
            <v xml:space="preserve"> </v>
          </cell>
        </row>
        <row r="149">
          <cell r="S149" t="str">
            <v xml:space="preserve"> </v>
          </cell>
        </row>
        <row r="150">
          <cell r="S150" t="str">
            <v xml:space="preserve"> </v>
          </cell>
        </row>
        <row r="151">
          <cell r="S151" t="str">
            <v xml:space="preserve"> </v>
          </cell>
        </row>
        <row r="152">
          <cell r="S152" t="str">
            <v xml:space="preserve"> </v>
          </cell>
        </row>
        <row r="153">
          <cell r="S153" t="str">
            <v xml:space="preserve"> </v>
          </cell>
        </row>
        <row r="154">
          <cell r="S154" t="str">
            <v xml:space="preserve"> </v>
          </cell>
        </row>
        <row r="155">
          <cell r="S155" t="str">
            <v xml:space="preserve"> </v>
          </cell>
        </row>
        <row r="156">
          <cell r="S156" t="str">
            <v xml:space="preserve"> </v>
          </cell>
        </row>
        <row r="157">
          <cell r="S157" t="str">
            <v xml:space="preserve"> </v>
          </cell>
        </row>
        <row r="158">
          <cell r="S158" t="str">
            <v xml:space="preserve"> </v>
          </cell>
        </row>
        <row r="159">
          <cell r="S159" t="str">
            <v xml:space="preserve"> </v>
          </cell>
        </row>
        <row r="160">
          <cell r="S160" t="str">
            <v xml:space="preserve"> </v>
          </cell>
        </row>
        <row r="161">
          <cell r="S161" t="str">
            <v xml:space="preserve"> </v>
          </cell>
        </row>
        <row r="162">
          <cell r="S162" t="str">
            <v xml:space="preserve"> </v>
          </cell>
        </row>
        <row r="163">
          <cell r="S163" t="str">
            <v xml:space="preserve"> </v>
          </cell>
        </row>
        <row r="164">
          <cell r="S164" t="str">
            <v xml:space="preserve"> </v>
          </cell>
        </row>
        <row r="165">
          <cell r="S165" t="str">
            <v xml:space="preserve"> </v>
          </cell>
        </row>
        <row r="166">
          <cell r="S166" t="str">
            <v xml:space="preserve"> </v>
          </cell>
        </row>
        <row r="167">
          <cell r="S167" t="str">
            <v xml:space="preserve"> </v>
          </cell>
        </row>
        <row r="168">
          <cell r="S168" t="str">
            <v xml:space="preserve"> </v>
          </cell>
        </row>
        <row r="169">
          <cell r="S169" t="str">
            <v xml:space="preserve"> </v>
          </cell>
        </row>
        <row r="170">
          <cell r="S170" t="str">
            <v xml:space="preserve"> </v>
          </cell>
        </row>
        <row r="171">
          <cell r="S171" t="str">
            <v xml:space="preserve"> </v>
          </cell>
        </row>
        <row r="172">
          <cell r="S172" t="str">
            <v xml:space="preserve"> </v>
          </cell>
        </row>
        <row r="173">
          <cell r="S173" t="str">
            <v xml:space="preserve"> </v>
          </cell>
        </row>
        <row r="174">
          <cell r="S174" t="str">
            <v xml:space="preserve"> </v>
          </cell>
        </row>
        <row r="175">
          <cell r="S175" t="str">
            <v xml:space="preserve"> </v>
          </cell>
        </row>
        <row r="176">
          <cell r="S176" t="str">
            <v xml:space="preserve"> </v>
          </cell>
        </row>
        <row r="177">
          <cell r="S177" t="str">
            <v xml:space="preserve"> </v>
          </cell>
        </row>
        <row r="178">
          <cell r="S178" t="str">
            <v xml:space="preserve"> </v>
          </cell>
        </row>
        <row r="179">
          <cell r="S179" t="str">
            <v xml:space="preserve"> </v>
          </cell>
        </row>
        <row r="180">
          <cell r="S180" t="str">
            <v xml:space="preserve"> </v>
          </cell>
        </row>
        <row r="181">
          <cell r="S181" t="str">
            <v xml:space="preserve"> </v>
          </cell>
        </row>
        <row r="182">
          <cell r="S182" t="str">
            <v xml:space="preserve"> </v>
          </cell>
        </row>
        <row r="183">
          <cell r="S183" t="str">
            <v xml:space="preserve"> </v>
          </cell>
        </row>
        <row r="184">
          <cell r="S184" t="str">
            <v xml:space="preserve"> </v>
          </cell>
        </row>
        <row r="185">
          <cell r="S185" t="str">
            <v xml:space="preserve"> </v>
          </cell>
        </row>
        <row r="186">
          <cell r="S186" t="str">
            <v xml:space="preserve"> </v>
          </cell>
        </row>
        <row r="187">
          <cell r="S187" t="str">
            <v xml:space="preserve"> </v>
          </cell>
        </row>
        <row r="188">
          <cell r="S188" t="str">
            <v xml:space="preserve"> </v>
          </cell>
        </row>
        <row r="189">
          <cell r="S189" t="str">
            <v xml:space="preserve"> </v>
          </cell>
        </row>
        <row r="190">
          <cell r="S190" t="str">
            <v xml:space="preserve"> </v>
          </cell>
        </row>
        <row r="191">
          <cell r="S191" t="str">
            <v xml:space="preserve"> </v>
          </cell>
        </row>
        <row r="192">
          <cell r="S192" t="str">
            <v xml:space="preserve"> </v>
          </cell>
        </row>
        <row r="193">
          <cell r="S193" t="str">
            <v xml:space="preserve"> </v>
          </cell>
        </row>
        <row r="194">
          <cell r="S194" t="str">
            <v xml:space="preserve"> </v>
          </cell>
        </row>
        <row r="195">
          <cell r="S195" t="str">
            <v xml:space="preserve"> </v>
          </cell>
        </row>
        <row r="196">
          <cell r="S196" t="str">
            <v xml:space="preserve"> </v>
          </cell>
        </row>
        <row r="197">
          <cell r="S197" t="str">
            <v xml:space="preserve"> </v>
          </cell>
        </row>
        <row r="198">
          <cell r="S198" t="str">
            <v xml:space="preserve"> </v>
          </cell>
        </row>
        <row r="199">
          <cell r="S199" t="str">
            <v xml:space="preserve"> </v>
          </cell>
        </row>
        <row r="200">
          <cell r="S200" t="str">
            <v xml:space="preserve"> </v>
          </cell>
        </row>
        <row r="201">
          <cell r="S201" t="str">
            <v xml:space="preserve"> </v>
          </cell>
        </row>
        <row r="202">
          <cell r="S202" t="str">
            <v xml:space="preserve"> </v>
          </cell>
        </row>
        <row r="203">
          <cell r="S203" t="str">
            <v xml:space="preserve"> </v>
          </cell>
        </row>
        <row r="204">
          <cell r="S204" t="str">
            <v xml:space="preserve"> </v>
          </cell>
        </row>
        <row r="205">
          <cell r="S205" t="str">
            <v xml:space="preserve"> </v>
          </cell>
        </row>
        <row r="206">
          <cell r="S206" t="str">
            <v xml:space="preserve"> </v>
          </cell>
        </row>
        <row r="207">
          <cell r="S207" t="str">
            <v xml:space="preserve"> </v>
          </cell>
        </row>
        <row r="208">
          <cell r="S208" t="str">
            <v xml:space="preserve"> </v>
          </cell>
        </row>
        <row r="209">
          <cell r="S209" t="str">
            <v xml:space="preserve"> </v>
          </cell>
        </row>
        <row r="210">
          <cell r="S210" t="str">
            <v xml:space="preserve"> </v>
          </cell>
        </row>
        <row r="211">
          <cell r="S211" t="str">
            <v xml:space="preserve"> </v>
          </cell>
        </row>
        <row r="212">
          <cell r="S212" t="str">
            <v xml:space="preserve"> </v>
          </cell>
        </row>
        <row r="213">
          <cell r="S213" t="str">
            <v xml:space="preserve"> </v>
          </cell>
        </row>
        <row r="214">
          <cell r="S214" t="str">
            <v xml:space="preserve"> </v>
          </cell>
        </row>
        <row r="215">
          <cell r="S215" t="str">
            <v xml:space="preserve"> </v>
          </cell>
        </row>
        <row r="216">
          <cell r="S216" t="str">
            <v xml:space="preserve"> </v>
          </cell>
        </row>
        <row r="217">
          <cell r="S217" t="str">
            <v xml:space="preserve"> </v>
          </cell>
        </row>
        <row r="218">
          <cell r="S218" t="str">
            <v xml:space="preserve"> </v>
          </cell>
        </row>
        <row r="219">
          <cell r="S219" t="str">
            <v xml:space="preserve"> </v>
          </cell>
        </row>
        <row r="220">
          <cell r="S220" t="str">
            <v xml:space="preserve"> </v>
          </cell>
        </row>
        <row r="221">
          <cell r="S221" t="str">
            <v xml:space="preserve"> </v>
          </cell>
        </row>
        <row r="222">
          <cell r="S222" t="str">
            <v xml:space="preserve"> </v>
          </cell>
        </row>
        <row r="223">
          <cell r="S223" t="str">
            <v xml:space="preserve"> </v>
          </cell>
        </row>
        <row r="224">
          <cell r="S224" t="str">
            <v xml:space="preserve"> </v>
          </cell>
        </row>
        <row r="225">
          <cell r="S225" t="str">
            <v xml:space="preserve"> </v>
          </cell>
        </row>
        <row r="226">
          <cell r="S226" t="str">
            <v xml:space="preserve"> </v>
          </cell>
        </row>
        <row r="227">
          <cell r="S227" t="str">
            <v xml:space="preserve"> </v>
          </cell>
        </row>
        <row r="228">
          <cell r="S228" t="str">
            <v xml:space="preserve"> </v>
          </cell>
        </row>
        <row r="229">
          <cell r="S229" t="str">
            <v xml:space="preserve"> </v>
          </cell>
        </row>
        <row r="230">
          <cell r="S230" t="str">
            <v xml:space="preserve"> </v>
          </cell>
        </row>
        <row r="231">
          <cell r="S231" t="str">
            <v xml:space="preserve"> </v>
          </cell>
        </row>
        <row r="232">
          <cell r="S232" t="str">
            <v xml:space="preserve"> </v>
          </cell>
        </row>
        <row r="233">
          <cell r="S233" t="str">
            <v xml:space="preserve"> </v>
          </cell>
        </row>
        <row r="234">
          <cell r="S234" t="str">
            <v xml:space="preserve"> </v>
          </cell>
        </row>
        <row r="235">
          <cell r="S235" t="str">
            <v xml:space="preserve"> </v>
          </cell>
        </row>
        <row r="236">
          <cell r="S236" t="str">
            <v xml:space="preserve"> </v>
          </cell>
        </row>
        <row r="237">
          <cell r="S237" t="str">
            <v xml:space="preserve"> </v>
          </cell>
        </row>
        <row r="238">
          <cell r="S238" t="str">
            <v xml:space="preserve"> </v>
          </cell>
        </row>
        <row r="239">
          <cell r="S239" t="str">
            <v xml:space="preserve"> </v>
          </cell>
        </row>
        <row r="240">
          <cell r="S240" t="str">
            <v xml:space="preserve"> </v>
          </cell>
        </row>
        <row r="241">
          <cell r="S241" t="str">
            <v xml:space="preserve"> </v>
          </cell>
        </row>
        <row r="242">
          <cell r="S242" t="str">
            <v xml:space="preserve"> </v>
          </cell>
        </row>
        <row r="243">
          <cell r="S243" t="str">
            <v xml:space="preserve"> </v>
          </cell>
        </row>
        <row r="244">
          <cell r="S244" t="str">
            <v xml:space="preserve"> </v>
          </cell>
        </row>
        <row r="245">
          <cell r="S245" t="str">
            <v xml:space="preserve"> </v>
          </cell>
        </row>
        <row r="246">
          <cell r="S246" t="str">
            <v xml:space="preserve"> </v>
          </cell>
        </row>
        <row r="247">
          <cell r="S247" t="str">
            <v xml:space="preserve"> </v>
          </cell>
        </row>
        <row r="248">
          <cell r="S248" t="str">
            <v xml:space="preserve"> </v>
          </cell>
        </row>
        <row r="249">
          <cell r="S249" t="str">
            <v xml:space="preserve"> </v>
          </cell>
        </row>
        <row r="250">
          <cell r="S250" t="str">
            <v xml:space="preserve"> </v>
          </cell>
        </row>
        <row r="251">
          <cell r="S251" t="str">
            <v xml:space="preserve"> </v>
          </cell>
        </row>
        <row r="252">
          <cell r="S252" t="str">
            <v xml:space="preserve"> </v>
          </cell>
        </row>
        <row r="253">
          <cell r="S253" t="str">
            <v xml:space="preserve"> </v>
          </cell>
        </row>
        <row r="254">
          <cell r="S254" t="str">
            <v xml:space="preserve"> </v>
          </cell>
        </row>
        <row r="255">
          <cell r="S255" t="str">
            <v xml:space="preserve"> </v>
          </cell>
        </row>
        <row r="256">
          <cell r="S256" t="str">
            <v xml:space="preserve"> </v>
          </cell>
        </row>
        <row r="257">
          <cell r="S257" t="str">
            <v xml:space="preserve"> </v>
          </cell>
        </row>
        <row r="258">
          <cell r="S258" t="str">
            <v xml:space="preserve"> </v>
          </cell>
        </row>
        <row r="259">
          <cell r="S259" t="str">
            <v xml:space="preserve"> </v>
          </cell>
        </row>
        <row r="260">
          <cell r="S260" t="str">
            <v xml:space="preserve"> </v>
          </cell>
        </row>
        <row r="261">
          <cell r="S261" t="str">
            <v xml:space="preserve"> </v>
          </cell>
        </row>
        <row r="262">
          <cell r="S262" t="str">
            <v xml:space="preserve"> </v>
          </cell>
        </row>
        <row r="263">
          <cell r="S263" t="str">
            <v xml:space="preserve"> </v>
          </cell>
        </row>
        <row r="264">
          <cell r="S264" t="str">
            <v xml:space="preserve"> </v>
          </cell>
        </row>
        <row r="265">
          <cell r="S265" t="str">
            <v xml:space="preserve"> </v>
          </cell>
        </row>
        <row r="266">
          <cell r="S266" t="str">
            <v xml:space="preserve"> </v>
          </cell>
        </row>
        <row r="267">
          <cell r="S267" t="str">
            <v xml:space="preserve"> </v>
          </cell>
        </row>
        <row r="268">
          <cell r="S268" t="str">
            <v xml:space="preserve"> </v>
          </cell>
        </row>
        <row r="269">
          <cell r="S269" t="str">
            <v xml:space="preserve"> </v>
          </cell>
        </row>
        <row r="270">
          <cell r="S270" t="str">
            <v xml:space="preserve"> </v>
          </cell>
        </row>
        <row r="271">
          <cell r="S271" t="str">
            <v xml:space="preserve"> </v>
          </cell>
        </row>
        <row r="272">
          <cell r="S272" t="str">
            <v xml:space="preserve"> </v>
          </cell>
        </row>
        <row r="273">
          <cell r="S273" t="str">
            <v xml:space="preserve"> </v>
          </cell>
        </row>
        <row r="274">
          <cell r="S274" t="str">
            <v xml:space="preserve"> </v>
          </cell>
        </row>
        <row r="275">
          <cell r="S275" t="str">
            <v xml:space="preserve"> </v>
          </cell>
        </row>
        <row r="276">
          <cell r="S276" t="str">
            <v xml:space="preserve"> </v>
          </cell>
        </row>
        <row r="277">
          <cell r="S277" t="str">
            <v xml:space="preserve"> </v>
          </cell>
        </row>
        <row r="278">
          <cell r="S278" t="str">
            <v xml:space="preserve"> </v>
          </cell>
        </row>
        <row r="279">
          <cell r="S279" t="str">
            <v xml:space="preserve"> </v>
          </cell>
        </row>
        <row r="280">
          <cell r="S280" t="str">
            <v xml:space="preserve"> </v>
          </cell>
        </row>
        <row r="281">
          <cell r="S281" t="str">
            <v xml:space="preserve"> </v>
          </cell>
        </row>
        <row r="282">
          <cell r="S282" t="str">
            <v xml:space="preserve"> </v>
          </cell>
        </row>
        <row r="283">
          <cell r="S283" t="str">
            <v xml:space="preserve"> </v>
          </cell>
        </row>
        <row r="284">
          <cell r="S284" t="str">
            <v xml:space="preserve"> </v>
          </cell>
        </row>
        <row r="285">
          <cell r="S285" t="str">
            <v xml:space="preserve"> </v>
          </cell>
        </row>
        <row r="286">
          <cell r="S286" t="str">
            <v xml:space="preserve"> </v>
          </cell>
        </row>
        <row r="287">
          <cell r="S287" t="str">
            <v xml:space="preserve"> </v>
          </cell>
        </row>
        <row r="288">
          <cell r="S288" t="str">
            <v xml:space="preserve"> </v>
          </cell>
        </row>
        <row r="289">
          <cell r="S289" t="str">
            <v xml:space="preserve"> </v>
          </cell>
        </row>
        <row r="290">
          <cell r="S290" t="str">
            <v xml:space="preserve"> </v>
          </cell>
        </row>
        <row r="291">
          <cell r="S291" t="str">
            <v xml:space="preserve"> </v>
          </cell>
        </row>
        <row r="292">
          <cell r="S292" t="str">
            <v xml:space="preserve"> </v>
          </cell>
        </row>
        <row r="293">
          <cell r="S293" t="str">
            <v xml:space="preserve"> </v>
          </cell>
        </row>
        <row r="294">
          <cell r="S294" t="str">
            <v xml:space="preserve"> </v>
          </cell>
        </row>
        <row r="295">
          <cell r="S295" t="str">
            <v xml:space="preserve"> </v>
          </cell>
        </row>
        <row r="296">
          <cell r="S296" t="str">
            <v xml:space="preserve"> </v>
          </cell>
        </row>
        <row r="297">
          <cell r="S297" t="str">
            <v xml:space="preserve"> </v>
          </cell>
        </row>
        <row r="298">
          <cell r="S298" t="str">
            <v xml:space="preserve"> </v>
          </cell>
        </row>
        <row r="299">
          <cell r="S299" t="str">
            <v xml:space="preserve"> </v>
          </cell>
        </row>
        <row r="300">
          <cell r="S300" t="str">
            <v xml:space="preserve"> </v>
          </cell>
        </row>
        <row r="301">
          <cell r="S301" t="str">
            <v xml:space="preserve"> </v>
          </cell>
        </row>
        <row r="302">
          <cell r="S302" t="str">
            <v xml:space="preserve"> </v>
          </cell>
        </row>
        <row r="303">
          <cell r="S303" t="str">
            <v xml:space="preserve"> </v>
          </cell>
        </row>
        <row r="304">
          <cell r="S304" t="str">
            <v xml:space="preserve"> </v>
          </cell>
        </row>
        <row r="305">
          <cell r="S305" t="str">
            <v xml:space="preserve"> </v>
          </cell>
        </row>
        <row r="306">
          <cell r="S306" t="str">
            <v xml:space="preserve"> </v>
          </cell>
        </row>
        <row r="307">
          <cell r="S307" t="str">
            <v xml:space="preserve"> </v>
          </cell>
        </row>
        <row r="308">
          <cell r="S308" t="str">
            <v xml:space="preserve"> </v>
          </cell>
        </row>
        <row r="309">
          <cell r="S309" t="str">
            <v xml:space="preserve"> </v>
          </cell>
        </row>
        <row r="310">
          <cell r="S310" t="str">
            <v xml:space="preserve"> </v>
          </cell>
        </row>
        <row r="311">
          <cell r="S311" t="str">
            <v xml:space="preserve"> </v>
          </cell>
        </row>
        <row r="312">
          <cell r="S312" t="str">
            <v xml:space="preserve"> </v>
          </cell>
        </row>
        <row r="313">
          <cell r="S313" t="str">
            <v xml:space="preserve"> </v>
          </cell>
        </row>
        <row r="314">
          <cell r="S314" t="str">
            <v xml:space="preserve"> </v>
          </cell>
        </row>
        <row r="315">
          <cell r="S315" t="str">
            <v xml:space="preserve"> </v>
          </cell>
        </row>
        <row r="316">
          <cell r="S316" t="str">
            <v xml:space="preserve"> </v>
          </cell>
        </row>
        <row r="317">
          <cell r="S317" t="str">
            <v xml:space="preserve"> </v>
          </cell>
        </row>
        <row r="318">
          <cell r="S318" t="str">
            <v xml:space="preserve"> </v>
          </cell>
        </row>
        <row r="319">
          <cell r="S319" t="str">
            <v xml:space="preserve"> </v>
          </cell>
        </row>
        <row r="320">
          <cell r="S320" t="str">
            <v xml:space="preserve"> </v>
          </cell>
        </row>
        <row r="321">
          <cell r="S321" t="str">
            <v xml:space="preserve"> </v>
          </cell>
        </row>
        <row r="322">
          <cell r="S322" t="str">
            <v xml:space="preserve"> </v>
          </cell>
        </row>
        <row r="323">
          <cell r="S323" t="str">
            <v xml:space="preserve"> </v>
          </cell>
        </row>
        <row r="324">
          <cell r="S324" t="str">
            <v xml:space="preserve"> </v>
          </cell>
        </row>
        <row r="325">
          <cell r="S325" t="str">
            <v xml:space="preserve"> </v>
          </cell>
        </row>
        <row r="326">
          <cell r="S326" t="str">
            <v xml:space="preserve"> </v>
          </cell>
        </row>
        <row r="327">
          <cell r="S327" t="str">
            <v xml:space="preserve"> </v>
          </cell>
        </row>
        <row r="328">
          <cell r="S328" t="str">
            <v xml:space="preserve"> </v>
          </cell>
        </row>
        <row r="329">
          <cell r="S329" t="str">
            <v xml:space="preserve"> </v>
          </cell>
        </row>
        <row r="330">
          <cell r="S330" t="str">
            <v xml:space="preserve"> </v>
          </cell>
        </row>
        <row r="331">
          <cell r="S331" t="str">
            <v xml:space="preserve"> </v>
          </cell>
        </row>
        <row r="332">
          <cell r="S332" t="str">
            <v xml:space="preserve"> </v>
          </cell>
        </row>
        <row r="333">
          <cell r="S333" t="str">
            <v xml:space="preserve"> </v>
          </cell>
        </row>
        <row r="334">
          <cell r="S334" t="str">
            <v xml:space="preserve"> </v>
          </cell>
        </row>
        <row r="335">
          <cell r="S335" t="str">
            <v xml:space="preserve"> </v>
          </cell>
        </row>
        <row r="336">
          <cell r="S336" t="str">
            <v xml:space="preserve"> </v>
          </cell>
        </row>
        <row r="337">
          <cell r="S337" t="str">
            <v xml:space="preserve"> </v>
          </cell>
        </row>
        <row r="338">
          <cell r="S338" t="str">
            <v xml:space="preserve"> </v>
          </cell>
        </row>
        <row r="339">
          <cell r="S339" t="str">
            <v xml:space="preserve"> </v>
          </cell>
        </row>
        <row r="340">
          <cell r="S340" t="str">
            <v xml:space="preserve"> </v>
          </cell>
        </row>
        <row r="341">
          <cell r="S341" t="str">
            <v xml:space="preserve"> </v>
          </cell>
        </row>
        <row r="342">
          <cell r="S342" t="str">
            <v xml:space="preserve"> </v>
          </cell>
        </row>
        <row r="343">
          <cell r="S343" t="str">
            <v xml:space="preserve"> </v>
          </cell>
        </row>
        <row r="344">
          <cell r="S344" t="str">
            <v xml:space="preserve"> </v>
          </cell>
        </row>
        <row r="345">
          <cell r="S345" t="str">
            <v xml:space="preserve"> </v>
          </cell>
        </row>
        <row r="346">
          <cell r="S346" t="str">
            <v xml:space="preserve"> </v>
          </cell>
        </row>
        <row r="347">
          <cell r="S347" t="str">
            <v xml:space="preserve"> </v>
          </cell>
        </row>
        <row r="348">
          <cell r="S348" t="str">
            <v xml:space="preserve"> </v>
          </cell>
        </row>
        <row r="349">
          <cell r="S349" t="str">
            <v xml:space="preserve"> </v>
          </cell>
        </row>
        <row r="350">
          <cell r="S350" t="str">
            <v xml:space="preserve"> </v>
          </cell>
        </row>
        <row r="351">
          <cell r="S351" t="str">
            <v xml:space="preserve"> </v>
          </cell>
        </row>
        <row r="352">
          <cell r="S352" t="str">
            <v xml:space="preserve"> </v>
          </cell>
        </row>
        <row r="353">
          <cell r="S353" t="str">
            <v xml:space="preserve"> </v>
          </cell>
        </row>
        <row r="354">
          <cell r="S354" t="str">
            <v xml:space="preserve"> </v>
          </cell>
        </row>
        <row r="355">
          <cell r="S355" t="str">
            <v xml:space="preserve"> </v>
          </cell>
        </row>
        <row r="356">
          <cell r="S356" t="str">
            <v xml:space="preserve"> </v>
          </cell>
        </row>
        <row r="357">
          <cell r="S357" t="str">
            <v xml:space="preserve"> </v>
          </cell>
        </row>
        <row r="358">
          <cell r="S358" t="str">
            <v xml:space="preserve"> </v>
          </cell>
        </row>
        <row r="359">
          <cell r="S359" t="str">
            <v xml:space="preserve"> </v>
          </cell>
        </row>
        <row r="360">
          <cell r="S360" t="str">
            <v xml:space="preserve"> </v>
          </cell>
        </row>
        <row r="361">
          <cell r="S361" t="str">
            <v xml:space="preserve"> </v>
          </cell>
        </row>
        <row r="362">
          <cell r="S362" t="str">
            <v xml:space="preserve"> </v>
          </cell>
        </row>
        <row r="363">
          <cell r="S363" t="str">
            <v xml:space="preserve"> </v>
          </cell>
        </row>
        <row r="364">
          <cell r="S364" t="str">
            <v xml:space="preserve"> </v>
          </cell>
        </row>
        <row r="365">
          <cell r="S365" t="str">
            <v xml:space="preserve"> </v>
          </cell>
        </row>
        <row r="366">
          <cell r="S366" t="str">
            <v xml:space="preserve"> </v>
          </cell>
        </row>
        <row r="367">
          <cell r="S367" t="str">
            <v xml:space="preserve"> </v>
          </cell>
        </row>
        <row r="368">
          <cell r="S368" t="str">
            <v xml:space="preserve"> </v>
          </cell>
        </row>
        <row r="369">
          <cell r="S369" t="str">
            <v xml:space="preserve"> </v>
          </cell>
        </row>
        <row r="370">
          <cell r="S370" t="str">
            <v xml:space="preserve"> </v>
          </cell>
        </row>
        <row r="371">
          <cell r="S371" t="str">
            <v xml:space="preserve"> </v>
          </cell>
        </row>
        <row r="372">
          <cell r="S372" t="str">
            <v xml:space="preserve"> </v>
          </cell>
        </row>
        <row r="373">
          <cell r="S373" t="str">
            <v xml:space="preserve"> </v>
          </cell>
        </row>
        <row r="374">
          <cell r="S374" t="str">
            <v xml:space="preserve"> </v>
          </cell>
        </row>
        <row r="375">
          <cell r="S375" t="str">
            <v xml:space="preserve"> </v>
          </cell>
        </row>
        <row r="376">
          <cell r="S376" t="str">
            <v xml:space="preserve"> </v>
          </cell>
        </row>
        <row r="377">
          <cell r="S377" t="str">
            <v xml:space="preserve"> </v>
          </cell>
        </row>
        <row r="378">
          <cell r="S378" t="str">
            <v xml:space="preserve"> </v>
          </cell>
        </row>
        <row r="379">
          <cell r="S379" t="str">
            <v xml:space="preserve"> </v>
          </cell>
        </row>
        <row r="380">
          <cell r="S380" t="str">
            <v xml:space="preserve"> </v>
          </cell>
        </row>
        <row r="381">
          <cell r="S381" t="str">
            <v xml:space="preserve"> </v>
          </cell>
        </row>
        <row r="382">
          <cell r="S382" t="str">
            <v xml:space="preserve"> </v>
          </cell>
        </row>
        <row r="383">
          <cell r="S383" t="str">
            <v xml:space="preserve"> </v>
          </cell>
        </row>
        <row r="384">
          <cell r="S384" t="str">
            <v xml:space="preserve"> </v>
          </cell>
        </row>
        <row r="385">
          <cell r="S385" t="str">
            <v xml:space="preserve"> </v>
          </cell>
        </row>
        <row r="386">
          <cell r="S386" t="str">
            <v xml:space="preserve"> </v>
          </cell>
        </row>
        <row r="387">
          <cell r="S387" t="str">
            <v xml:space="preserve"> </v>
          </cell>
        </row>
        <row r="388">
          <cell r="S388" t="str">
            <v xml:space="preserve"> </v>
          </cell>
        </row>
        <row r="389">
          <cell r="S389" t="str">
            <v xml:space="preserve"> </v>
          </cell>
        </row>
        <row r="390">
          <cell r="S390" t="str">
            <v xml:space="preserve"> </v>
          </cell>
        </row>
        <row r="391">
          <cell r="S391" t="str">
            <v xml:space="preserve"> </v>
          </cell>
        </row>
        <row r="392">
          <cell r="S392" t="str">
            <v xml:space="preserve"> </v>
          </cell>
        </row>
        <row r="393">
          <cell r="S393" t="str">
            <v xml:space="preserve"> </v>
          </cell>
        </row>
        <row r="394">
          <cell r="S394" t="str">
            <v xml:space="preserve"> </v>
          </cell>
        </row>
        <row r="395">
          <cell r="S395" t="str">
            <v xml:space="preserve"> </v>
          </cell>
        </row>
        <row r="396">
          <cell r="S396" t="str">
            <v xml:space="preserve"> </v>
          </cell>
        </row>
        <row r="397">
          <cell r="S397" t="str">
            <v xml:space="preserve"> </v>
          </cell>
        </row>
        <row r="398">
          <cell r="S398" t="str">
            <v xml:space="preserve"> </v>
          </cell>
        </row>
        <row r="399">
          <cell r="S399" t="str">
            <v xml:space="preserve"> </v>
          </cell>
        </row>
        <row r="400">
          <cell r="S400" t="str">
            <v xml:space="preserve"> </v>
          </cell>
        </row>
        <row r="401">
          <cell r="S401" t="str">
            <v xml:space="preserve"> </v>
          </cell>
        </row>
        <row r="402">
          <cell r="S402" t="str">
            <v xml:space="preserve"> </v>
          </cell>
        </row>
        <row r="403">
          <cell r="S403" t="str">
            <v xml:space="preserve"> </v>
          </cell>
        </row>
        <row r="404">
          <cell r="S404" t="str">
            <v xml:space="preserve"> </v>
          </cell>
        </row>
        <row r="405">
          <cell r="S405" t="str">
            <v xml:space="preserve"> </v>
          </cell>
        </row>
        <row r="406">
          <cell r="S406" t="str">
            <v xml:space="preserve"> </v>
          </cell>
        </row>
        <row r="407">
          <cell r="S407" t="str">
            <v xml:space="preserve"> </v>
          </cell>
        </row>
        <row r="408">
          <cell r="S408" t="str">
            <v xml:space="preserve"> </v>
          </cell>
        </row>
        <row r="409">
          <cell r="S409" t="str">
            <v xml:space="preserve"> </v>
          </cell>
        </row>
        <row r="410">
          <cell r="S410" t="str">
            <v xml:space="preserve"> </v>
          </cell>
        </row>
        <row r="411">
          <cell r="S411" t="str">
            <v xml:space="preserve"> </v>
          </cell>
        </row>
        <row r="412">
          <cell r="S412" t="str">
            <v xml:space="preserve"> </v>
          </cell>
        </row>
        <row r="413">
          <cell r="S413" t="str">
            <v xml:space="preserve"> </v>
          </cell>
        </row>
        <row r="414">
          <cell r="S414" t="str">
            <v xml:space="preserve"> </v>
          </cell>
        </row>
        <row r="415">
          <cell r="S415" t="str">
            <v xml:space="preserve"> </v>
          </cell>
        </row>
        <row r="416">
          <cell r="S416" t="str">
            <v xml:space="preserve"> </v>
          </cell>
        </row>
        <row r="417">
          <cell r="S417" t="str">
            <v xml:space="preserve"> </v>
          </cell>
        </row>
        <row r="418">
          <cell r="S418" t="str">
            <v xml:space="preserve"> </v>
          </cell>
        </row>
        <row r="419">
          <cell r="S419" t="str">
            <v xml:space="preserve"> </v>
          </cell>
        </row>
        <row r="420">
          <cell r="S420" t="str">
            <v xml:space="preserve"> </v>
          </cell>
        </row>
        <row r="421">
          <cell r="S421" t="str">
            <v xml:space="preserve"> </v>
          </cell>
        </row>
        <row r="422">
          <cell r="S422" t="str">
            <v xml:space="preserve"> </v>
          </cell>
        </row>
        <row r="423">
          <cell r="S423" t="str">
            <v xml:space="preserve"> </v>
          </cell>
        </row>
        <row r="424">
          <cell r="S424" t="str">
            <v xml:space="preserve"> </v>
          </cell>
        </row>
        <row r="425">
          <cell r="S425" t="str">
            <v xml:space="preserve"> </v>
          </cell>
        </row>
        <row r="426">
          <cell r="S426" t="str">
            <v xml:space="preserve"> </v>
          </cell>
        </row>
        <row r="427">
          <cell r="S427" t="str">
            <v xml:space="preserve"> </v>
          </cell>
        </row>
        <row r="428">
          <cell r="S428" t="str">
            <v xml:space="preserve"> </v>
          </cell>
        </row>
        <row r="429">
          <cell r="S429" t="str">
            <v xml:space="preserve"> </v>
          </cell>
        </row>
        <row r="430">
          <cell r="S430" t="str">
            <v xml:space="preserve"> </v>
          </cell>
        </row>
        <row r="431">
          <cell r="S431" t="str">
            <v xml:space="preserve"> </v>
          </cell>
        </row>
        <row r="432">
          <cell r="S432" t="str">
            <v xml:space="preserve"> </v>
          </cell>
        </row>
        <row r="433">
          <cell r="S433" t="str">
            <v xml:space="preserve"> </v>
          </cell>
        </row>
        <row r="434">
          <cell r="S434" t="str">
            <v xml:space="preserve"> </v>
          </cell>
        </row>
        <row r="435">
          <cell r="S435" t="str">
            <v xml:space="preserve"> </v>
          </cell>
        </row>
        <row r="436">
          <cell r="S436" t="str">
            <v xml:space="preserve"> </v>
          </cell>
        </row>
        <row r="437">
          <cell r="S437" t="str">
            <v xml:space="preserve"> </v>
          </cell>
        </row>
        <row r="438">
          <cell r="S438" t="str">
            <v xml:space="preserve"> </v>
          </cell>
        </row>
        <row r="439">
          <cell r="S439" t="str">
            <v xml:space="preserve"> </v>
          </cell>
        </row>
        <row r="440">
          <cell r="S440" t="str">
            <v xml:space="preserve"> </v>
          </cell>
        </row>
        <row r="441">
          <cell r="S441" t="str">
            <v xml:space="preserve"> </v>
          </cell>
        </row>
        <row r="442">
          <cell r="S442" t="str">
            <v xml:space="preserve"> </v>
          </cell>
        </row>
        <row r="443">
          <cell r="S443" t="str">
            <v xml:space="preserve"> </v>
          </cell>
        </row>
        <row r="444">
          <cell r="S444" t="str">
            <v xml:space="preserve"> </v>
          </cell>
        </row>
        <row r="445">
          <cell r="S445" t="str">
            <v xml:space="preserve"> </v>
          </cell>
        </row>
        <row r="446">
          <cell r="S446" t="str">
            <v xml:space="preserve"> </v>
          </cell>
        </row>
        <row r="447">
          <cell r="S447" t="str">
            <v xml:space="preserve"> </v>
          </cell>
        </row>
        <row r="448">
          <cell r="S448" t="str">
            <v xml:space="preserve"> </v>
          </cell>
        </row>
        <row r="449">
          <cell r="S449" t="str">
            <v xml:space="preserve"> </v>
          </cell>
        </row>
        <row r="450">
          <cell r="S450" t="str">
            <v xml:space="preserve"> </v>
          </cell>
        </row>
        <row r="451">
          <cell r="S451" t="str">
            <v xml:space="preserve"> </v>
          </cell>
        </row>
        <row r="452">
          <cell r="S452" t="str">
            <v xml:space="preserve"> </v>
          </cell>
        </row>
        <row r="453">
          <cell r="S453" t="str">
            <v xml:space="preserve"> </v>
          </cell>
        </row>
        <row r="454">
          <cell r="S454" t="str">
            <v xml:space="preserve"> </v>
          </cell>
        </row>
        <row r="455">
          <cell r="S455" t="str">
            <v xml:space="preserve"> </v>
          </cell>
        </row>
        <row r="456">
          <cell r="S456" t="str">
            <v xml:space="preserve"> </v>
          </cell>
        </row>
        <row r="457">
          <cell r="S457" t="str">
            <v xml:space="preserve"> </v>
          </cell>
        </row>
        <row r="458">
          <cell r="S458" t="str">
            <v xml:space="preserve"> </v>
          </cell>
        </row>
        <row r="459">
          <cell r="S459" t="str">
            <v xml:space="preserve"> </v>
          </cell>
        </row>
        <row r="460">
          <cell r="S460" t="str">
            <v xml:space="preserve"> </v>
          </cell>
        </row>
        <row r="461">
          <cell r="S461" t="str">
            <v xml:space="preserve"> </v>
          </cell>
        </row>
        <row r="462">
          <cell r="S462" t="str">
            <v xml:space="preserve"> </v>
          </cell>
        </row>
        <row r="463">
          <cell r="S463" t="str">
            <v xml:space="preserve"> </v>
          </cell>
        </row>
        <row r="464">
          <cell r="S464" t="str">
            <v xml:space="preserve"> </v>
          </cell>
        </row>
        <row r="465">
          <cell r="S465" t="str">
            <v xml:space="preserve"> </v>
          </cell>
        </row>
        <row r="466">
          <cell r="S466" t="str">
            <v xml:space="preserve"> </v>
          </cell>
        </row>
        <row r="467">
          <cell r="S467" t="str">
            <v xml:space="preserve"> </v>
          </cell>
        </row>
        <row r="468">
          <cell r="S468" t="str">
            <v xml:space="preserve"> </v>
          </cell>
        </row>
        <row r="469">
          <cell r="S469" t="str">
            <v xml:space="preserve"> </v>
          </cell>
        </row>
        <row r="470">
          <cell r="S470" t="str">
            <v xml:space="preserve"> </v>
          </cell>
        </row>
        <row r="471">
          <cell r="S471" t="str">
            <v xml:space="preserve"> </v>
          </cell>
        </row>
        <row r="472">
          <cell r="S472" t="str">
            <v xml:space="preserve"> </v>
          </cell>
        </row>
        <row r="473">
          <cell r="S473" t="str">
            <v xml:space="preserve"> </v>
          </cell>
        </row>
        <row r="474">
          <cell r="S474" t="str">
            <v xml:space="preserve"> </v>
          </cell>
        </row>
        <row r="475">
          <cell r="S475" t="str">
            <v xml:space="preserve"> </v>
          </cell>
        </row>
        <row r="476">
          <cell r="S476" t="str">
            <v xml:space="preserve"> </v>
          </cell>
        </row>
        <row r="477">
          <cell r="S477" t="str">
            <v xml:space="preserve"> </v>
          </cell>
        </row>
        <row r="478">
          <cell r="S478" t="str">
            <v xml:space="preserve"> </v>
          </cell>
        </row>
        <row r="479">
          <cell r="S479" t="str">
            <v xml:space="preserve"> </v>
          </cell>
        </row>
        <row r="480">
          <cell r="S480" t="str">
            <v xml:space="preserve"> </v>
          </cell>
        </row>
        <row r="481">
          <cell r="S481" t="str">
            <v xml:space="preserve"> </v>
          </cell>
        </row>
        <row r="482">
          <cell r="S482" t="str">
            <v xml:space="preserve"> </v>
          </cell>
        </row>
        <row r="483">
          <cell r="S483" t="str">
            <v xml:space="preserve"> </v>
          </cell>
        </row>
        <row r="484">
          <cell r="S484" t="str">
            <v xml:space="preserve"> </v>
          </cell>
        </row>
        <row r="485">
          <cell r="S485" t="str">
            <v xml:space="preserve"> </v>
          </cell>
        </row>
        <row r="486">
          <cell r="S486" t="str">
            <v xml:space="preserve"> </v>
          </cell>
        </row>
        <row r="487">
          <cell r="S487" t="str">
            <v xml:space="preserve"> </v>
          </cell>
        </row>
        <row r="488">
          <cell r="S488" t="str">
            <v xml:space="preserve"> </v>
          </cell>
        </row>
        <row r="489">
          <cell r="S489" t="str">
            <v xml:space="preserve"> </v>
          </cell>
        </row>
        <row r="490">
          <cell r="S490" t="str">
            <v xml:space="preserve"> </v>
          </cell>
        </row>
        <row r="491">
          <cell r="S491" t="str">
            <v xml:space="preserve"> </v>
          </cell>
        </row>
        <row r="492">
          <cell r="S492" t="str">
            <v xml:space="preserve"> </v>
          </cell>
        </row>
        <row r="493">
          <cell r="S493" t="str">
            <v xml:space="preserve"> </v>
          </cell>
        </row>
        <row r="494">
          <cell r="S494" t="str">
            <v xml:space="preserve"> </v>
          </cell>
        </row>
        <row r="495">
          <cell r="S495" t="str">
            <v xml:space="preserve"> </v>
          </cell>
        </row>
        <row r="496">
          <cell r="S496" t="str">
            <v xml:space="preserve"> </v>
          </cell>
        </row>
        <row r="497">
          <cell r="S497" t="str">
            <v xml:space="preserve"> </v>
          </cell>
        </row>
        <row r="498">
          <cell r="S498" t="str">
            <v xml:space="preserve"> </v>
          </cell>
        </row>
        <row r="499">
          <cell r="S499" t="str">
            <v xml:space="preserve"> </v>
          </cell>
        </row>
        <row r="500">
          <cell r="S500" t="str">
            <v xml:space="preserve"> </v>
          </cell>
        </row>
        <row r="501">
          <cell r="S501" t="str">
            <v xml:space="preserve"> </v>
          </cell>
        </row>
        <row r="502">
          <cell r="S502" t="str">
            <v xml:space="preserve"> </v>
          </cell>
        </row>
        <row r="503">
          <cell r="S503" t="str">
            <v xml:space="preserve"> </v>
          </cell>
        </row>
        <row r="504">
          <cell r="S504" t="str">
            <v xml:space="preserve"> </v>
          </cell>
        </row>
        <row r="505">
          <cell r="S505" t="str">
            <v xml:space="preserve"> </v>
          </cell>
        </row>
        <row r="506">
          <cell r="S506" t="str">
            <v xml:space="preserve"> </v>
          </cell>
        </row>
        <row r="507">
          <cell r="S507" t="str">
            <v xml:space="preserve"> </v>
          </cell>
        </row>
        <row r="508">
          <cell r="S508" t="str">
            <v xml:space="preserve"> </v>
          </cell>
        </row>
        <row r="509">
          <cell r="S509" t="str">
            <v xml:space="preserve"> </v>
          </cell>
        </row>
        <row r="510">
          <cell r="S510" t="str">
            <v xml:space="preserve"> </v>
          </cell>
        </row>
        <row r="511">
          <cell r="S511" t="str">
            <v xml:space="preserve"> </v>
          </cell>
        </row>
        <row r="512">
          <cell r="S512" t="str">
            <v xml:space="preserve"> </v>
          </cell>
        </row>
        <row r="513">
          <cell r="S513" t="str">
            <v xml:space="preserve"> </v>
          </cell>
        </row>
        <row r="514">
          <cell r="S514" t="str">
            <v xml:space="preserve"> </v>
          </cell>
        </row>
        <row r="515">
          <cell r="S515" t="str">
            <v xml:space="preserve"> </v>
          </cell>
        </row>
        <row r="516">
          <cell r="S516" t="str">
            <v xml:space="preserve"> </v>
          </cell>
        </row>
        <row r="517">
          <cell r="S517" t="str">
            <v xml:space="preserve"> </v>
          </cell>
        </row>
        <row r="518">
          <cell r="S518" t="str">
            <v xml:space="preserve"> </v>
          </cell>
        </row>
        <row r="519">
          <cell r="S519" t="str">
            <v xml:space="preserve"> </v>
          </cell>
        </row>
        <row r="520">
          <cell r="S520" t="str">
            <v xml:space="preserve"> </v>
          </cell>
        </row>
        <row r="521">
          <cell r="S521" t="str">
            <v xml:space="preserve"> </v>
          </cell>
        </row>
        <row r="522">
          <cell r="S522" t="str">
            <v xml:space="preserve"> </v>
          </cell>
        </row>
        <row r="523">
          <cell r="S523" t="str">
            <v xml:space="preserve"> </v>
          </cell>
        </row>
        <row r="524">
          <cell r="S524" t="str">
            <v xml:space="preserve"> </v>
          </cell>
        </row>
        <row r="525">
          <cell r="S525" t="str">
            <v xml:space="preserve"> </v>
          </cell>
        </row>
        <row r="526">
          <cell r="S526" t="str">
            <v xml:space="preserve"> </v>
          </cell>
        </row>
        <row r="527">
          <cell r="S527" t="str">
            <v xml:space="preserve"> </v>
          </cell>
        </row>
        <row r="528">
          <cell r="S528" t="str">
            <v xml:space="preserve"> </v>
          </cell>
        </row>
        <row r="529">
          <cell r="S529" t="str">
            <v xml:space="preserve"> </v>
          </cell>
        </row>
        <row r="530">
          <cell r="S530" t="str">
            <v xml:space="preserve"> </v>
          </cell>
        </row>
        <row r="531">
          <cell r="S531" t="str">
            <v xml:space="preserve"> </v>
          </cell>
        </row>
        <row r="532">
          <cell r="S532" t="str">
            <v xml:space="preserve"> </v>
          </cell>
        </row>
        <row r="533">
          <cell r="S533" t="str">
            <v xml:space="preserve"> </v>
          </cell>
        </row>
        <row r="534">
          <cell r="S534" t="str">
            <v xml:space="preserve"> </v>
          </cell>
        </row>
        <row r="535">
          <cell r="S535" t="str">
            <v xml:space="preserve"> </v>
          </cell>
        </row>
        <row r="536">
          <cell r="S536" t="str">
            <v xml:space="preserve"> </v>
          </cell>
        </row>
        <row r="537">
          <cell r="S537" t="str">
            <v xml:space="preserve"> </v>
          </cell>
        </row>
        <row r="538">
          <cell r="S538" t="str">
            <v xml:space="preserve"> </v>
          </cell>
        </row>
        <row r="539">
          <cell r="S539" t="str">
            <v xml:space="preserve"> </v>
          </cell>
        </row>
        <row r="540">
          <cell r="S540" t="str">
            <v xml:space="preserve"> </v>
          </cell>
        </row>
        <row r="541">
          <cell r="S541" t="str">
            <v xml:space="preserve"> </v>
          </cell>
        </row>
        <row r="542">
          <cell r="S542" t="str">
            <v xml:space="preserve"> </v>
          </cell>
        </row>
        <row r="543">
          <cell r="S543" t="str">
            <v xml:space="preserve"> </v>
          </cell>
        </row>
        <row r="544">
          <cell r="S544" t="str">
            <v xml:space="preserve"> </v>
          </cell>
        </row>
        <row r="545">
          <cell r="S545" t="str">
            <v xml:space="preserve"> </v>
          </cell>
        </row>
        <row r="546">
          <cell r="S546" t="str">
            <v xml:space="preserve"> </v>
          </cell>
        </row>
        <row r="547">
          <cell r="S547" t="str">
            <v xml:space="preserve"> </v>
          </cell>
        </row>
        <row r="548">
          <cell r="S548" t="str">
            <v xml:space="preserve"> </v>
          </cell>
        </row>
        <row r="549">
          <cell r="S549" t="str">
            <v xml:space="preserve"> </v>
          </cell>
        </row>
        <row r="550">
          <cell r="S550" t="str">
            <v xml:space="preserve"> </v>
          </cell>
        </row>
        <row r="551">
          <cell r="S551" t="str">
            <v xml:space="preserve"> </v>
          </cell>
        </row>
        <row r="552">
          <cell r="S552" t="str">
            <v xml:space="preserve"> </v>
          </cell>
        </row>
        <row r="553">
          <cell r="S553" t="str">
            <v xml:space="preserve"> </v>
          </cell>
        </row>
        <row r="554">
          <cell r="S554" t="str">
            <v xml:space="preserve"> </v>
          </cell>
        </row>
        <row r="555">
          <cell r="S555" t="str">
            <v xml:space="preserve"> </v>
          </cell>
        </row>
        <row r="556">
          <cell r="S556" t="str">
            <v xml:space="preserve"> </v>
          </cell>
        </row>
        <row r="557">
          <cell r="S557" t="str">
            <v xml:space="preserve"> </v>
          </cell>
        </row>
        <row r="558">
          <cell r="S558" t="str">
            <v xml:space="preserve"> </v>
          </cell>
        </row>
        <row r="559">
          <cell r="S559" t="str">
            <v xml:space="preserve"> </v>
          </cell>
        </row>
        <row r="560">
          <cell r="S560" t="str">
            <v xml:space="preserve"> </v>
          </cell>
        </row>
        <row r="561">
          <cell r="S561" t="str">
            <v xml:space="preserve"> </v>
          </cell>
        </row>
        <row r="562">
          <cell r="S562" t="str">
            <v xml:space="preserve"> </v>
          </cell>
        </row>
        <row r="563">
          <cell r="S563" t="str">
            <v xml:space="preserve"> </v>
          </cell>
        </row>
        <row r="564">
          <cell r="S564" t="str">
            <v xml:space="preserve"> </v>
          </cell>
        </row>
        <row r="565">
          <cell r="S565" t="str">
            <v xml:space="preserve"> </v>
          </cell>
        </row>
        <row r="566">
          <cell r="S566" t="str">
            <v xml:space="preserve"> </v>
          </cell>
        </row>
        <row r="567">
          <cell r="S567" t="str">
            <v xml:space="preserve"> </v>
          </cell>
        </row>
        <row r="568">
          <cell r="S568" t="str">
            <v xml:space="preserve"> </v>
          </cell>
        </row>
        <row r="569">
          <cell r="S569" t="str">
            <v xml:space="preserve"> </v>
          </cell>
        </row>
        <row r="570">
          <cell r="S570" t="str">
            <v xml:space="preserve"> </v>
          </cell>
        </row>
        <row r="571">
          <cell r="S571" t="str">
            <v xml:space="preserve"> </v>
          </cell>
        </row>
        <row r="572">
          <cell r="S572" t="str">
            <v xml:space="preserve"> </v>
          </cell>
        </row>
        <row r="573">
          <cell r="S573" t="str">
            <v xml:space="preserve"> </v>
          </cell>
        </row>
        <row r="574">
          <cell r="S574" t="str">
            <v xml:space="preserve"> </v>
          </cell>
        </row>
        <row r="575">
          <cell r="S575" t="str">
            <v xml:space="preserve"> </v>
          </cell>
        </row>
        <row r="576">
          <cell r="S576" t="str">
            <v xml:space="preserve"> </v>
          </cell>
        </row>
        <row r="577">
          <cell r="S577" t="str">
            <v xml:space="preserve"> </v>
          </cell>
        </row>
        <row r="578">
          <cell r="S578" t="str">
            <v xml:space="preserve"> </v>
          </cell>
        </row>
        <row r="579">
          <cell r="S579" t="str">
            <v xml:space="preserve"> </v>
          </cell>
        </row>
        <row r="580">
          <cell r="S580" t="str">
            <v xml:space="preserve"> </v>
          </cell>
        </row>
        <row r="581">
          <cell r="S581" t="str">
            <v xml:space="preserve"> </v>
          </cell>
        </row>
        <row r="582">
          <cell r="S582" t="str">
            <v xml:space="preserve"> </v>
          </cell>
        </row>
        <row r="583">
          <cell r="S583" t="str">
            <v xml:space="preserve"> </v>
          </cell>
        </row>
        <row r="584">
          <cell r="S584" t="str">
            <v xml:space="preserve"> </v>
          </cell>
        </row>
        <row r="585">
          <cell r="S585" t="str">
            <v xml:space="preserve"> </v>
          </cell>
        </row>
        <row r="586">
          <cell r="S586" t="str">
            <v xml:space="preserve"> </v>
          </cell>
        </row>
        <row r="587">
          <cell r="S587" t="str">
            <v xml:space="preserve"> </v>
          </cell>
        </row>
        <row r="588">
          <cell r="S588" t="str">
            <v xml:space="preserve"> </v>
          </cell>
        </row>
        <row r="589">
          <cell r="S589" t="str">
            <v xml:space="preserve"> </v>
          </cell>
        </row>
        <row r="590">
          <cell r="S590" t="str">
            <v xml:space="preserve"> </v>
          </cell>
        </row>
        <row r="591">
          <cell r="S591" t="str">
            <v xml:space="preserve"> </v>
          </cell>
        </row>
        <row r="592">
          <cell r="S592" t="str">
            <v xml:space="preserve"> </v>
          </cell>
        </row>
        <row r="593">
          <cell r="S593" t="str">
            <v xml:space="preserve"> </v>
          </cell>
        </row>
        <row r="594">
          <cell r="S594" t="str">
            <v xml:space="preserve"> </v>
          </cell>
        </row>
        <row r="595">
          <cell r="S595" t="str">
            <v xml:space="preserve"> </v>
          </cell>
        </row>
        <row r="596">
          <cell r="S596" t="str">
            <v xml:space="preserve"> </v>
          </cell>
        </row>
        <row r="597">
          <cell r="S597" t="str">
            <v xml:space="preserve"> </v>
          </cell>
        </row>
        <row r="598">
          <cell r="S598" t="str">
            <v xml:space="preserve"> </v>
          </cell>
        </row>
        <row r="599">
          <cell r="S599" t="str">
            <v xml:space="preserve"> </v>
          </cell>
        </row>
        <row r="600">
          <cell r="S600" t="str">
            <v xml:space="preserve"> </v>
          </cell>
        </row>
        <row r="601">
          <cell r="S601" t="str">
            <v xml:space="preserve"> </v>
          </cell>
        </row>
        <row r="602">
          <cell r="S602" t="str">
            <v xml:space="preserve"> </v>
          </cell>
        </row>
        <row r="603">
          <cell r="S603" t="str">
            <v xml:space="preserve"> </v>
          </cell>
        </row>
        <row r="604">
          <cell r="S604" t="str">
            <v xml:space="preserve"> </v>
          </cell>
        </row>
        <row r="605">
          <cell r="S605" t="str">
            <v xml:space="preserve"> </v>
          </cell>
        </row>
        <row r="606">
          <cell r="S606" t="str">
            <v xml:space="preserve"> </v>
          </cell>
        </row>
        <row r="607">
          <cell r="S607" t="str">
            <v xml:space="preserve"> </v>
          </cell>
        </row>
        <row r="608">
          <cell r="S608" t="str">
            <v xml:space="preserve"> </v>
          </cell>
        </row>
        <row r="609">
          <cell r="S609" t="str">
            <v xml:space="preserve"> </v>
          </cell>
        </row>
        <row r="610">
          <cell r="S610" t="str">
            <v xml:space="preserve"> </v>
          </cell>
        </row>
        <row r="611">
          <cell r="S611" t="str">
            <v xml:space="preserve"> </v>
          </cell>
        </row>
        <row r="612">
          <cell r="S612" t="str">
            <v xml:space="preserve"> </v>
          </cell>
        </row>
        <row r="613">
          <cell r="S613" t="str">
            <v xml:space="preserve"> </v>
          </cell>
        </row>
        <row r="614">
          <cell r="S614" t="str">
            <v xml:space="preserve"> </v>
          </cell>
        </row>
        <row r="615">
          <cell r="S615" t="str">
            <v xml:space="preserve"> </v>
          </cell>
        </row>
        <row r="616">
          <cell r="S616" t="str">
            <v xml:space="preserve"> </v>
          </cell>
        </row>
        <row r="617">
          <cell r="S617" t="str">
            <v xml:space="preserve"> </v>
          </cell>
        </row>
        <row r="618">
          <cell r="S618" t="str">
            <v xml:space="preserve"> </v>
          </cell>
        </row>
        <row r="619">
          <cell r="S619" t="str">
            <v xml:space="preserve"> </v>
          </cell>
        </row>
        <row r="620">
          <cell r="S620" t="str">
            <v xml:space="preserve"> </v>
          </cell>
        </row>
        <row r="621">
          <cell r="S621" t="str">
            <v xml:space="preserve"> </v>
          </cell>
        </row>
        <row r="622">
          <cell r="S622" t="str">
            <v xml:space="preserve"> </v>
          </cell>
        </row>
        <row r="623">
          <cell r="S623" t="str">
            <v xml:space="preserve"> </v>
          </cell>
        </row>
        <row r="624">
          <cell r="S624" t="str">
            <v xml:space="preserve"> </v>
          </cell>
        </row>
        <row r="625">
          <cell r="S625" t="str">
            <v xml:space="preserve"> </v>
          </cell>
        </row>
        <row r="626">
          <cell r="S626" t="str">
            <v xml:space="preserve"> </v>
          </cell>
        </row>
        <row r="627">
          <cell r="S627" t="str">
            <v xml:space="preserve"> </v>
          </cell>
        </row>
        <row r="628">
          <cell r="S628" t="str">
            <v xml:space="preserve"> </v>
          </cell>
        </row>
        <row r="629">
          <cell r="S629" t="str">
            <v xml:space="preserve"> </v>
          </cell>
        </row>
        <row r="630">
          <cell r="S630" t="str">
            <v xml:space="preserve"> </v>
          </cell>
        </row>
        <row r="631">
          <cell r="S631" t="str">
            <v xml:space="preserve"> </v>
          </cell>
        </row>
        <row r="632">
          <cell r="S632" t="str">
            <v xml:space="preserve"> </v>
          </cell>
        </row>
        <row r="633">
          <cell r="S633" t="str">
            <v xml:space="preserve"> </v>
          </cell>
        </row>
        <row r="634">
          <cell r="S634" t="str">
            <v xml:space="preserve"> </v>
          </cell>
        </row>
        <row r="635">
          <cell r="S635" t="str">
            <v xml:space="preserve"> </v>
          </cell>
        </row>
        <row r="636">
          <cell r="S636" t="str">
            <v xml:space="preserve"> </v>
          </cell>
        </row>
        <row r="637">
          <cell r="S637" t="str">
            <v xml:space="preserve"> </v>
          </cell>
        </row>
        <row r="638">
          <cell r="S638" t="str">
            <v xml:space="preserve"> </v>
          </cell>
        </row>
        <row r="639">
          <cell r="S639" t="str">
            <v xml:space="preserve"> </v>
          </cell>
        </row>
        <row r="640">
          <cell r="S640" t="str">
            <v xml:space="preserve"> </v>
          </cell>
        </row>
        <row r="641">
          <cell r="S641" t="str">
            <v xml:space="preserve"> </v>
          </cell>
        </row>
        <row r="642">
          <cell r="S642" t="str">
            <v xml:space="preserve"> </v>
          </cell>
        </row>
        <row r="643">
          <cell r="S643" t="str">
            <v xml:space="preserve"> </v>
          </cell>
        </row>
        <row r="644">
          <cell r="S644" t="str">
            <v xml:space="preserve"> </v>
          </cell>
        </row>
        <row r="645">
          <cell r="S645" t="str">
            <v xml:space="preserve"> </v>
          </cell>
        </row>
        <row r="646">
          <cell r="S646" t="str">
            <v xml:space="preserve"> </v>
          </cell>
        </row>
        <row r="647">
          <cell r="S647" t="str">
            <v xml:space="preserve"> </v>
          </cell>
        </row>
        <row r="648">
          <cell r="S648" t="str">
            <v xml:space="preserve"> </v>
          </cell>
        </row>
        <row r="649">
          <cell r="S649" t="str">
            <v xml:space="preserve"> </v>
          </cell>
        </row>
        <row r="650">
          <cell r="S650" t="str">
            <v xml:space="preserve"> </v>
          </cell>
        </row>
        <row r="651">
          <cell r="S651" t="str">
            <v xml:space="preserve"> </v>
          </cell>
        </row>
        <row r="652">
          <cell r="S652" t="str">
            <v xml:space="preserve"> </v>
          </cell>
        </row>
        <row r="653">
          <cell r="S653" t="str">
            <v xml:space="preserve"> </v>
          </cell>
        </row>
        <row r="654">
          <cell r="S654" t="str">
            <v xml:space="preserve"> </v>
          </cell>
        </row>
        <row r="655">
          <cell r="S655" t="str">
            <v xml:space="preserve"> </v>
          </cell>
        </row>
        <row r="656">
          <cell r="S656" t="str">
            <v xml:space="preserve"> </v>
          </cell>
        </row>
        <row r="657">
          <cell r="S657" t="str">
            <v xml:space="preserve"> </v>
          </cell>
        </row>
        <row r="658">
          <cell r="S658" t="str">
            <v xml:space="preserve"> </v>
          </cell>
        </row>
        <row r="659">
          <cell r="S659" t="str">
            <v xml:space="preserve"> </v>
          </cell>
        </row>
        <row r="660">
          <cell r="S660" t="str">
            <v xml:space="preserve"> </v>
          </cell>
        </row>
        <row r="661">
          <cell r="S661" t="str">
            <v xml:space="preserve"> </v>
          </cell>
        </row>
        <row r="662">
          <cell r="S662" t="str">
            <v xml:space="preserve"> </v>
          </cell>
        </row>
        <row r="663">
          <cell r="S663" t="str">
            <v xml:space="preserve"> </v>
          </cell>
        </row>
        <row r="664">
          <cell r="S664" t="str">
            <v xml:space="preserve"> </v>
          </cell>
        </row>
        <row r="665">
          <cell r="S665" t="str">
            <v xml:space="preserve"> </v>
          </cell>
        </row>
        <row r="666">
          <cell r="S666" t="str">
            <v xml:space="preserve"> </v>
          </cell>
        </row>
        <row r="667">
          <cell r="S667" t="str">
            <v xml:space="preserve"> </v>
          </cell>
        </row>
        <row r="668">
          <cell r="S668" t="str">
            <v xml:space="preserve"> </v>
          </cell>
        </row>
        <row r="669">
          <cell r="S669" t="str">
            <v xml:space="preserve"> </v>
          </cell>
        </row>
        <row r="670">
          <cell r="S670" t="str">
            <v xml:space="preserve"> </v>
          </cell>
        </row>
        <row r="671">
          <cell r="S671" t="str">
            <v xml:space="preserve"> </v>
          </cell>
        </row>
        <row r="672">
          <cell r="S672" t="str">
            <v xml:space="preserve"> </v>
          </cell>
        </row>
        <row r="673">
          <cell r="S673" t="str">
            <v xml:space="preserve"> </v>
          </cell>
        </row>
        <row r="674">
          <cell r="S674" t="str">
            <v xml:space="preserve"> </v>
          </cell>
        </row>
        <row r="675">
          <cell r="S675" t="str">
            <v xml:space="preserve"> </v>
          </cell>
        </row>
        <row r="676">
          <cell r="S676" t="str">
            <v xml:space="preserve"> </v>
          </cell>
        </row>
        <row r="677">
          <cell r="S677" t="str">
            <v xml:space="preserve"> </v>
          </cell>
        </row>
        <row r="678">
          <cell r="S678" t="str">
            <v xml:space="preserve"> </v>
          </cell>
        </row>
        <row r="679">
          <cell r="S679" t="str">
            <v xml:space="preserve"> </v>
          </cell>
        </row>
        <row r="680">
          <cell r="S680" t="str">
            <v xml:space="preserve"> </v>
          </cell>
        </row>
        <row r="681">
          <cell r="S681" t="str">
            <v xml:space="preserve"> </v>
          </cell>
        </row>
        <row r="682">
          <cell r="S682" t="str">
            <v xml:space="preserve"> </v>
          </cell>
        </row>
        <row r="683">
          <cell r="S683" t="str">
            <v xml:space="preserve"> </v>
          </cell>
        </row>
        <row r="684">
          <cell r="S684" t="str">
            <v xml:space="preserve"> </v>
          </cell>
        </row>
        <row r="685">
          <cell r="S685" t="str">
            <v xml:space="preserve"> </v>
          </cell>
        </row>
        <row r="686">
          <cell r="S686" t="str">
            <v xml:space="preserve"> </v>
          </cell>
        </row>
        <row r="687">
          <cell r="S687" t="str">
            <v xml:space="preserve"> </v>
          </cell>
        </row>
        <row r="688">
          <cell r="S688" t="str">
            <v xml:space="preserve"> </v>
          </cell>
        </row>
        <row r="689">
          <cell r="S689" t="str">
            <v xml:space="preserve"> </v>
          </cell>
        </row>
        <row r="690">
          <cell r="S690" t="str">
            <v xml:space="preserve"> </v>
          </cell>
        </row>
        <row r="691">
          <cell r="S691" t="str">
            <v xml:space="preserve"> </v>
          </cell>
        </row>
        <row r="692">
          <cell r="S692" t="str">
            <v xml:space="preserve"> </v>
          </cell>
        </row>
        <row r="693">
          <cell r="S693" t="str">
            <v xml:space="preserve"> </v>
          </cell>
        </row>
        <row r="694">
          <cell r="S694" t="str">
            <v xml:space="preserve"> </v>
          </cell>
        </row>
        <row r="695">
          <cell r="S695" t="str">
            <v xml:space="preserve"> </v>
          </cell>
        </row>
        <row r="696">
          <cell r="S696" t="str">
            <v xml:space="preserve"> </v>
          </cell>
        </row>
        <row r="697">
          <cell r="S697" t="str">
            <v xml:space="preserve"> </v>
          </cell>
        </row>
        <row r="698">
          <cell r="S698" t="str">
            <v xml:space="preserve"> </v>
          </cell>
        </row>
        <row r="699">
          <cell r="S699" t="str">
            <v xml:space="preserve"> </v>
          </cell>
        </row>
        <row r="700">
          <cell r="S700" t="str">
            <v xml:space="preserve"> </v>
          </cell>
        </row>
        <row r="701">
          <cell r="S701" t="str">
            <v xml:space="preserve"> </v>
          </cell>
        </row>
        <row r="702">
          <cell r="S702" t="str">
            <v xml:space="preserve"> </v>
          </cell>
        </row>
        <row r="703">
          <cell r="S703" t="str">
            <v xml:space="preserve"> </v>
          </cell>
        </row>
        <row r="704">
          <cell r="S704" t="str">
            <v xml:space="preserve"> </v>
          </cell>
        </row>
        <row r="705">
          <cell r="S705" t="str">
            <v xml:space="preserve"> </v>
          </cell>
        </row>
        <row r="706">
          <cell r="S706" t="str">
            <v xml:space="preserve"> </v>
          </cell>
        </row>
        <row r="707">
          <cell r="S707" t="str">
            <v xml:space="preserve"> </v>
          </cell>
        </row>
        <row r="708">
          <cell r="S708" t="str">
            <v xml:space="preserve"> </v>
          </cell>
        </row>
        <row r="709">
          <cell r="S709" t="str">
            <v xml:space="preserve"> </v>
          </cell>
        </row>
        <row r="710">
          <cell r="S710" t="str">
            <v xml:space="preserve"> </v>
          </cell>
        </row>
        <row r="711">
          <cell r="S711" t="str">
            <v xml:space="preserve"> </v>
          </cell>
        </row>
        <row r="712">
          <cell r="S712" t="str">
            <v xml:space="preserve"> </v>
          </cell>
        </row>
        <row r="713">
          <cell r="S713" t="str">
            <v xml:space="preserve"> </v>
          </cell>
        </row>
        <row r="714">
          <cell r="S714" t="str">
            <v xml:space="preserve"> </v>
          </cell>
        </row>
        <row r="715">
          <cell r="S715" t="str">
            <v xml:space="preserve"> </v>
          </cell>
        </row>
        <row r="716">
          <cell r="S716" t="str">
            <v xml:space="preserve"> </v>
          </cell>
        </row>
        <row r="717">
          <cell r="S717" t="str">
            <v xml:space="preserve"> </v>
          </cell>
        </row>
        <row r="718">
          <cell r="S718" t="str">
            <v xml:space="preserve"> </v>
          </cell>
        </row>
        <row r="719">
          <cell r="S719" t="str">
            <v xml:space="preserve"> </v>
          </cell>
        </row>
        <row r="720">
          <cell r="S720" t="str">
            <v xml:space="preserve"> </v>
          </cell>
        </row>
        <row r="721">
          <cell r="S721" t="str">
            <v xml:space="preserve"> </v>
          </cell>
        </row>
        <row r="722">
          <cell r="S722" t="str">
            <v xml:space="preserve"> </v>
          </cell>
        </row>
        <row r="723">
          <cell r="S723" t="str">
            <v xml:space="preserve"> </v>
          </cell>
        </row>
        <row r="724">
          <cell r="S724" t="str">
            <v xml:space="preserve"> </v>
          </cell>
        </row>
        <row r="725">
          <cell r="S725" t="str">
            <v xml:space="preserve"> </v>
          </cell>
        </row>
        <row r="726">
          <cell r="S726" t="str">
            <v xml:space="preserve"> </v>
          </cell>
        </row>
        <row r="727">
          <cell r="S727" t="str">
            <v xml:space="preserve"> </v>
          </cell>
        </row>
        <row r="728">
          <cell r="S728" t="str">
            <v xml:space="preserve"> </v>
          </cell>
        </row>
        <row r="729">
          <cell r="S729" t="str">
            <v xml:space="preserve"> </v>
          </cell>
        </row>
        <row r="730">
          <cell r="S730" t="str">
            <v xml:space="preserve"> </v>
          </cell>
        </row>
        <row r="731">
          <cell r="S731" t="str">
            <v xml:space="preserve"> </v>
          </cell>
        </row>
        <row r="732">
          <cell r="S732" t="str">
            <v xml:space="preserve"> </v>
          </cell>
        </row>
        <row r="733">
          <cell r="S733" t="str">
            <v xml:space="preserve"> </v>
          </cell>
        </row>
        <row r="734">
          <cell r="S734" t="str">
            <v xml:space="preserve"> </v>
          </cell>
        </row>
        <row r="735">
          <cell r="S735" t="str">
            <v xml:space="preserve"> </v>
          </cell>
        </row>
        <row r="736">
          <cell r="S736" t="str">
            <v xml:space="preserve"> </v>
          </cell>
        </row>
        <row r="737">
          <cell r="S737" t="str">
            <v xml:space="preserve"> </v>
          </cell>
        </row>
        <row r="738">
          <cell r="S738" t="str">
            <v xml:space="preserve"> </v>
          </cell>
        </row>
        <row r="739">
          <cell r="S739" t="str">
            <v xml:space="preserve"> </v>
          </cell>
        </row>
        <row r="740">
          <cell r="S740" t="str">
            <v xml:space="preserve"> </v>
          </cell>
        </row>
        <row r="741">
          <cell r="S741" t="str">
            <v xml:space="preserve"> </v>
          </cell>
        </row>
        <row r="742">
          <cell r="S742" t="str">
            <v xml:space="preserve"> </v>
          </cell>
        </row>
        <row r="743">
          <cell r="S743" t="str">
            <v xml:space="preserve"> </v>
          </cell>
        </row>
        <row r="744">
          <cell r="S744" t="str">
            <v xml:space="preserve"> </v>
          </cell>
        </row>
        <row r="745">
          <cell r="S745" t="str">
            <v xml:space="preserve"> </v>
          </cell>
        </row>
        <row r="746">
          <cell r="S746" t="str">
            <v xml:space="preserve"> </v>
          </cell>
        </row>
        <row r="747">
          <cell r="S747" t="str">
            <v xml:space="preserve"> </v>
          </cell>
        </row>
        <row r="748">
          <cell r="S748" t="str">
            <v xml:space="preserve"> </v>
          </cell>
        </row>
        <row r="749">
          <cell r="S749" t="str">
            <v xml:space="preserve"> </v>
          </cell>
        </row>
        <row r="750">
          <cell r="S750" t="str">
            <v xml:space="preserve"> </v>
          </cell>
        </row>
        <row r="751">
          <cell r="S751" t="str">
            <v xml:space="preserve"> </v>
          </cell>
        </row>
        <row r="752">
          <cell r="S752" t="str">
            <v xml:space="preserve"> </v>
          </cell>
        </row>
        <row r="753">
          <cell r="S753" t="str">
            <v xml:space="preserve"> </v>
          </cell>
        </row>
        <row r="754">
          <cell r="S754" t="str">
            <v xml:space="preserve"> </v>
          </cell>
        </row>
        <row r="755">
          <cell r="S755" t="str">
            <v xml:space="preserve"> </v>
          </cell>
        </row>
        <row r="756">
          <cell r="S756" t="str">
            <v xml:space="preserve"> </v>
          </cell>
        </row>
        <row r="757">
          <cell r="S757" t="str">
            <v xml:space="preserve"> </v>
          </cell>
        </row>
        <row r="758">
          <cell r="S758" t="str">
            <v xml:space="preserve"> </v>
          </cell>
        </row>
        <row r="759">
          <cell r="S759" t="str">
            <v xml:space="preserve"> </v>
          </cell>
        </row>
        <row r="760">
          <cell r="S760" t="str">
            <v xml:space="preserve"> </v>
          </cell>
        </row>
        <row r="761">
          <cell r="S761" t="str">
            <v xml:space="preserve"> </v>
          </cell>
        </row>
        <row r="762">
          <cell r="S762" t="str">
            <v xml:space="preserve"> </v>
          </cell>
        </row>
        <row r="763">
          <cell r="S763" t="str">
            <v xml:space="preserve"> </v>
          </cell>
        </row>
        <row r="764">
          <cell r="S764" t="str">
            <v xml:space="preserve"> </v>
          </cell>
        </row>
        <row r="765">
          <cell r="S765" t="str">
            <v xml:space="preserve"> </v>
          </cell>
        </row>
        <row r="766">
          <cell r="S766" t="str">
            <v xml:space="preserve"> </v>
          </cell>
        </row>
        <row r="767">
          <cell r="S767" t="str">
            <v xml:space="preserve"> </v>
          </cell>
        </row>
        <row r="768">
          <cell r="S768" t="str">
            <v xml:space="preserve"> </v>
          </cell>
        </row>
        <row r="769">
          <cell r="S769" t="str">
            <v xml:space="preserve"> </v>
          </cell>
        </row>
        <row r="770">
          <cell r="S770" t="str">
            <v xml:space="preserve"> </v>
          </cell>
        </row>
        <row r="771">
          <cell r="S771" t="str">
            <v xml:space="preserve"> </v>
          </cell>
        </row>
        <row r="772">
          <cell r="S772" t="str">
            <v xml:space="preserve"> </v>
          </cell>
        </row>
        <row r="773">
          <cell r="S773" t="str">
            <v xml:space="preserve"> </v>
          </cell>
        </row>
        <row r="774">
          <cell r="S774" t="str">
            <v xml:space="preserve"> </v>
          </cell>
        </row>
        <row r="775">
          <cell r="S775" t="str">
            <v xml:space="preserve"> </v>
          </cell>
        </row>
        <row r="776">
          <cell r="S776" t="str">
            <v xml:space="preserve"> </v>
          </cell>
        </row>
        <row r="777">
          <cell r="S777" t="str">
            <v xml:space="preserve"> </v>
          </cell>
        </row>
        <row r="778">
          <cell r="S778" t="str">
            <v xml:space="preserve"> </v>
          </cell>
        </row>
        <row r="779">
          <cell r="S779" t="str">
            <v xml:space="preserve"> </v>
          </cell>
        </row>
        <row r="780">
          <cell r="S780" t="str">
            <v xml:space="preserve"> </v>
          </cell>
        </row>
        <row r="781">
          <cell r="S781" t="str">
            <v xml:space="preserve"> </v>
          </cell>
        </row>
        <row r="782">
          <cell r="S782" t="str">
            <v xml:space="preserve"> </v>
          </cell>
        </row>
        <row r="783">
          <cell r="S783" t="str">
            <v xml:space="preserve"> </v>
          </cell>
        </row>
        <row r="784">
          <cell r="S784" t="str">
            <v xml:space="preserve"> </v>
          </cell>
        </row>
        <row r="785">
          <cell r="S785" t="str">
            <v xml:space="preserve"> </v>
          </cell>
        </row>
        <row r="786">
          <cell r="S786" t="str">
            <v xml:space="preserve"> </v>
          </cell>
        </row>
        <row r="787">
          <cell r="S787" t="str">
            <v xml:space="preserve"> </v>
          </cell>
        </row>
        <row r="788">
          <cell r="S788" t="str">
            <v xml:space="preserve"> </v>
          </cell>
        </row>
        <row r="789">
          <cell r="S789" t="str">
            <v xml:space="preserve"> </v>
          </cell>
        </row>
        <row r="790">
          <cell r="S790" t="str">
            <v xml:space="preserve"> </v>
          </cell>
        </row>
        <row r="791">
          <cell r="S791" t="str">
            <v xml:space="preserve"> </v>
          </cell>
        </row>
        <row r="792">
          <cell r="S792" t="str">
            <v xml:space="preserve"> </v>
          </cell>
        </row>
        <row r="793">
          <cell r="S793" t="str">
            <v xml:space="preserve"> </v>
          </cell>
        </row>
        <row r="794">
          <cell r="S794" t="str">
            <v xml:space="preserve"> </v>
          </cell>
        </row>
        <row r="795">
          <cell r="S795" t="str">
            <v xml:space="preserve"> </v>
          </cell>
        </row>
        <row r="796">
          <cell r="S796" t="str">
            <v xml:space="preserve"> </v>
          </cell>
        </row>
        <row r="797">
          <cell r="S797" t="str">
            <v xml:space="preserve"> </v>
          </cell>
        </row>
        <row r="798">
          <cell r="S798" t="str">
            <v xml:space="preserve"> </v>
          </cell>
        </row>
        <row r="799">
          <cell r="S799" t="str">
            <v xml:space="preserve"> </v>
          </cell>
        </row>
        <row r="800">
          <cell r="S800" t="str">
            <v xml:space="preserve"> </v>
          </cell>
        </row>
        <row r="801">
          <cell r="S801" t="str">
            <v xml:space="preserve"> </v>
          </cell>
        </row>
        <row r="802">
          <cell r="S802" t="str">
            <v xml:space="preserve"> </v>
          </cell>
        </row>
        <row r="803">
          <cell r="S803" t="str">
            <v xml:space="preserve"> </v>
          </cell>
        </row>
        <row r="804">
          <cell r="S804" t="str">
            <v xml:space="preserve"> </v>
          </cell>
        </row>
        <row r="805">
          <cell r="S805" t="str">
            <v xml:space="preserve"> </v>
          </cell>
        </row>
        <row r="806">
          <cell r="S806" t="str">
            <v xml:space="preserve"> </v>
          </cell>
        </row>
        <row r="807">
          <cell r="S807" t="str">
            <v xml:space="preserve"> </v>
          </cell>
        </row>
        <row r="808">
          <cell r="S808" t="str">
            <v xml:space="preserve"> </v>
          </cell>
        </row>
        <row r="809">
          <cell r="S809" t="str">
            <v xml:space="preserve"> </v>
          </cell>
        </row>
        <row r="810">
          <cell r="S810" t="str">
            <v xml:space="preserve"> </v>
          </cell>
        </row>
        <row r="811">
          <cell r="S811" t="str">
            <v xml:space="preserve"> </v>
          </cell>
        </row>
        <row r="812">
          <cell r="S812" t="str">
            <v xml:space="preserve"> </v>
          </cell>
        </row>
        <row r="813">
          <cell r="S813" t="str">
            <v xml:space="preserve"> </v>
          </cell>
        </row>
        <row r="814">
          <cell r="S814" t="str">
            <v xml:space="preserve"> </v>
          </cell>
        </row>
        <row r="815">
          <cell r="S815" t="str">
            <v xml:space="preserve"> </v>
          </cell>
        </row>
        <row r="816">
          <cell r="S816" t="str">
            <v xml:space="preserve"> </v>
          </cell>
        </row>
        <row r="817">
          <cell r="S817" t="str">
            <v xml:space="preserve"> </v>
          </cell>
        </row>
        <row r="818">
          <cell r="S818" t="str">
            <v xml:space="preserve"> </v>
          </cell>
        </row>
        <row r="819">
          <cell r="S819" t="str">
            <v xml:space="preserve"> </v>
          </cell>
        </row>
        <row r="820">
          <cell r="S820" t="str">
            <v xml:space="preserve"> </v>
          </cell>
        </row>
        <row r="821">
          <cell r="S821" t="str">
            <v xml:space="preserve"> </v>
          </cell>
        </row>
        <row r="822">
          <cell r="S822" t="str">
            <v xml:space="preserve"> </v>
          </cell>
        </row>
        <row r="823">
          <cell r="S823" t="str">
            <v xml:space="preserve"> </v>
          </cell>
        </row>
        <row r="824">
          <cell r="S824" t="str">
            <v xml:space="preserve"> </v>
          </cell>
        </row>
        <row r="825">
          <cell r="S825" t="str">
            <v xml:space="preserve"> </v>
          </cell>
        </row>
        <row r="826">
          <cell r="S826" t="str">
            <v xml:space="preserve"> </v>
          </cell>
        </row>
        <row r="827">
          <cell r="S827" t="str">
            <v xml:space="preserve"> </v>
          </cell>
        </row>
        <row r="828">
          <cell r="S828" t="str">
            <v xml:space="preserve"> </v>
          </cell>
        </row>
        <row r="829">
          <cell r="S829" t="str">
            <v xml:space="preserve"> </v>
          </cell>
        </row>
        <row r="830">
          <cell r="S830" t="str">
            <v xml:space="preserve"> </v>
          </cell>
        </row>
        <row r="831">
          <cell r="S831" t="str">
            <v xml:space="preserve"> </v>
          </cell>
        </row>
        <row r="832">
          <cell r="S832" t="str">
            <v xml:space="preserve"> </v>
          </cell>
        </row>
        <row r="833">
          <cell r="S833" t="str">
            <v xml:space="preserve"> </v>
          </cell>
        </row>
        <row r="834">
          <cell r="S834" t="str">
            <v xml:space="preserve"> </v>
          </cell>
        </row>
        <row r="835">
          <cell r="S835" t="str">
            <v xml:space="preserve"> </v>
          </cell>
        </row>
        <row r="836">
          <cell r="S836" t="str">
            <v xml:space="preserve"> </v>
          </cell>
        </row>
        <row r="837">
          <cell r="S837" t="str">
            <v xml:space="preserve"> </v>
          </cell>
        </row>
        <row r="838">
          <cell r="S838" t="str">
            <v xml:space="preserve"> </v>
          </cell>
        </row>
        <row r="839">
          <cell r="S839" t="str">
            <v xml:space="preserve"> </v>
          </cell>
        </row>
        <row r="840">
          <cell r="S840" t="str">
            <v xml:space="preserve"> </v>
          </cell>
        </row>
        <row r="841">
          <cell r="S841" t="str">
            <v xml:space="preserve"> </v>
          </cell>
        </row>
        <row r="842">
          <cell r="S842" t="str">
            <v xml:space="preserve"> </v>
          </cell>
        </row>
        <row r="843">
          <cell r="S843" t="str">
            <v xml:space="preserve"> </v>
          </cell>
        </row>
        <row r="844">
          <cell r="S844" t="str">
            <v xml:space="preserve"> </v>
          </cell>
        </row>
        <row r="845">
          <cell r="S845" t="str">
            <v xml:space="preserve"> </v>
          </cell>
        </row>
        <row r="846">
          <cell r="S846" t="str">
            <v xml:space="preserve"> </v>
          </cell>
        </row>
        <row r="847">
          <cell r="S847" t="str">
            <v xml:space="preserve"> </v>
          </cell>
        </row>
        <row r="848">
          <cell r="S848" t="str">
            <v xml:space="preserve"> </v>
          </cell>
        </row>
        <row r="849">
          <cell r="S849" t="str">
            <v xml:space="preserve"> </v>
          </cell>
        </row>
        <row r="850">
          <cell r="S850" t="str">
            <v xml:space="preserve"> </v>
          </cell>
        </row>
        <row r="851">
          <cell r="S851" t="str">
            <v xml:space="preserve"> </v>
          </cell>
        </row>
        <row r="852">
          <cell r="S852" t="str">
            <v xml:space="preserve"> </v>
          </cell>
        </row>
        <row r="853">
          <cell r="S853" t="str">
            <v xml:space="preserve"> </v>
          </cell>
        </row>
        <row r="854">
          <cell r="S854" t="str">
            <v xml:space="preserve"> </v>
          </cell>
        </row>
        <row r="855">
          <cell r="S855" t="str">
            <v xml:space="preserve"> </v>
          </cell>
        </row>
        <row r="856">
          <cell r="S856" t="str">
            <v xml:space="preserve"> </v>
          </cell>
        </row>
        <row r="857">
          <cell r="S857" t="str">
            <v xml:space="preserve"> </v>
          </cell>
        </row>
        <row r="858">
          <cell r="S858" t="str">
            <v xml:space="preserve"> </v>
          </cell>
        </row>
        <row r="859">
          <cell r="S859" t="str">
            <v xml:space="preserve"> </v>
          </cell>
        </row>
        <row r="860">
          <cell r="S860" t="str">
            <v xml:space="preserve"> </v>
          </cell>
        </row>
        <row r="861">
          <cell r="S861" t="str">
            <v xml:space="preserve"> </v>
          </cell>
        </row>
        <row r="862">
          <cell r="S862" t="str">
            <v xml:space="preserve"> </v>
          </cell>
        </row>
        <row r="863">
          <cell r="S863" t="str">
            <v xml:space="preserve"> </v>
          </cell>
        </row>
        <row r="864">
          <cell r="S864" t="str">
            <v xml:space="preserve"> </v>
          </cell>
        </row>
        <row r="865">
          <cell r="S865" t="str">
            <v xml:space="preserve"> </v>
          </cell>
        </row>
        <row r="866">
          <cell r="S866" t="str">
            <v xml:space="preserve"> </v>
          </cell>
        </row>
        <row r="867">
          <cell r="S867" t="str">
            <v xml:space="preserve"> </v>
          </cell>
        </row>
        <row r="868">
          <cell r="S868" t="str">
            <v xml:space="preserve"> </v>
          </cell>
        </row>
        <row r="869">
          <cell r="S869" t="str">
            <v xml:space="preserve"> </v>
          </cell>
        </row>
        <row r="870">
          <cell r="S870" t="str">
            <v xml:space="preserve"> </v>
          </cell>
        </row>
        <row r="871">
          <cell r="S871" t="str">
            <v xml:space="preserve"> </v>
          </cell>
        </row>
        <row r="872">
          <cell r="S872" t="str">
            <v xml:space="preserve"> </v>
          </cell>
        </row>
        <row r="873">
          <cell r="S873" t="str">
            <v xml:space="preserve"> </v>
          </cell>
        </row>
        <row r="874">
          <cell r="S874" t="str">
            <v xml:space="preserve"> </v>
          </cell>
        </row>
        <row r="875">
          <cell r="S875" t="str">
            <v xml:space="preserve"> </v>
          </cell>
        </row>
        <row r="876">
          <cell r="S876" t="str">
            <v xml:space="preserve"> </v>
          </cell>
        </row>
        <row r="877">
          <cell r="S877" t="str">
            <v xml:space="preserve"> </v>
          </cell>
        </row>
        <row r="878">
          <cell r="S878" t="str">
            <v xml:space="preserve"> </v>
          </cell>
        </row>
        <row r="879">
          <cell r="S879" t="str">
            <v xml:space="preserve"> </v>
          </cell>
        </row>
        <row r="880">
          <cell r="S880" t="str">
            <v xml:space="preserve"> </v>
          </cell>
        </row>
        <row r="881">
          <cell r="S881" t="str">
            <v xml:space="preserve"> </v>
          </cell>
        </row>
        <row r="882">
          <cell r="S882" t="str">
            <v xml:space="preserve"> </v>
          </cell>
        </row>
        <row r="883">
          <cell r="S883" t="str">
            <v xml:space="preserve"> </v>
          </cell>
        </row>
        <row r="884">
          <cell r="S884" t="str">
            <v xml:space="preserve"> </v>
          </cell>
        </row>
        <row r="885">
          <cell r="S885" t="str">
            <v xml:space="preserve"> </v>
          </cell>
        </row>
        <row r="886">
          <cell r="S886" t="str">
            <v xml:space="preserve"> </v>
          </cell>
        </row>
        <row r="887">
          <cell r="S887" t="str">
            <v xml:space="preserve"> </v>
          </cell>
        </row>
        <row r="888">
          <cell r="S888" t="str">
            <v xml:space="preserve"> </v>
          </cell>
        </row>
        <row r="889">
          <cell r="S889" t="str">
            <v xml:space="preserve"> </v>
          </cell>
        </row>
        <row r="890">
          <cell r="S890" t="str">
            <v xml:space="preserve"> </v>
          </cell>
        </row>
        <row r="891">
          <cell r="S891" t="str">
            <v xml:space="preserve"> </v>
          </cell>
        </row>
        <row r="892">
          <cell r="S892" t="str">
            <v xml:space="preserve"> </v>
          </cell>
        </row>
        <row r="893">
          <cell r="S893" t="str">
            <v xml:space="preserve"> </v>
          </cell>
        </row>
        <row r="894">
          <cell r="S894" t="str">
            <v xml:space="preserve"> </v>
          </cell>
        </row>
        <row r="895">
          <cell r="S895" t="str">
            <v xml:space="preserve"> </v>
          </cell>
        </row>
        <row r="896">
          <cell r="S896" t="str">
            <v xml:space="preserve"> </v>
          </cell>
        </row>
        <row r="897">
          <cell r="S897" t="str">
            <v xml:space="preserve"> </v>
          </cell>
        </row>
        <row r="898">
          <cell r="S898" t="str">
            <v xml:space="preserve"> </v>
          </cell>
        </row>
        <row r="899">
          <cell r="S899" t="str">
            <v xml:space="preserve"> </v>
          </cell>
        </row>
        <row r="900">
          <cell r="S900" t="str">
            <v xml:space="preserve"> </v>
          </cell>
        </row>
        <row r="901">
          <cell r="S901" t="str">
            <v xml:space="preserve"> </v>
          </cell>
        </row>
        <row r="902">
          <cell r="S902" t="str">
            <v xml:space="preserve"> </v>
          </cell>
        </row>
        <row r="903">
          <cell r="S903" t="str">
            <v xml:space="preserve"> </v>
          </cell>
        </row>
        <row r="904">
          <cell r="S904" t="str">
            <v xml:space="preserve"> </v>
          </cell>
        </row>
        <row r="905">
          <cell r="S905" t="str">
            <v xml:space="preserve"> </v>
          </cell>
        </row>
        <row r="906">
          <cell r="S906" t="str">
            <v xml:space="preserve"> </v>
          </cell>
        </row>
        <row r="907">
          <cell r="S907" t="str">
            <v xml:space="preserve"> </v>
          </cell>
        </row>
        <row r="908">
          <cell r="S908" t="str">
            <v xml:space="preserve"> </v>
          </cell>
        </row>
        <row r="909">
          <cell r="S909" t="str">
            <v xml:space="preserve"> </v>
          </cell>
        </row>
        <row r="910">
          <cell r="S910" t="str">
            <v xml:space="preserve"> </v>
          </cell>
        </row>
        <row r="911">
          <cell r="S911" t="str">
            <v xml:space="preserve"> </v>
          </cell>
        </row>
        <row r="912">
          <cell r="S912" t="str">
            <v xml:space="preserve"> </v>
          </cell>
        </row>
        <row r="913">
          <cell r="S913" t="str">
            <v xml:space="preserve"> </v>
          </cell>
        </row>
        <row r="914">
          <cell r="S914" t="str">
            <v xml:space="preserve"> </v>
          </cell>
        </row>
        <row r="915">
          <cell r="S915" t="str">
            <v xml:space="preserve"> </v>
          </cell>
        </row>
        <row r="916">
          <cell r="S916" t="str">
            <v xml:space="preserve"> </v>
          </cell>
        </row>
        <row r="917">
          <cell r="S917" t="str">
            <v xml:space="preserve"> </v>
          </cell>
        </row>
        <row r="918">
          <cell r="S918" t="str">
            <v xml:space="preserve"> </v>
          </cell>
        </row>
        <row r="919">
          <cell r="S919" t="str">
            <v xml:space="preserve"> </v>
          </cell>
        </row>
        <row r="920">
          <cell r="S920" t="str">
            <v xml:space="preserve"> </v>
          </cell>
        </row>
        <row r="921">
          <cell r="S921" t="str">
            <v xml:space="preserve"> </v>
          </cell>
        </row>
        <row r="922">
          <cell r="S922" t="str">
            <v xml:space="preserve"> </v>
          </cell>
        </row>
        <row r="923">
          <cell r="S923" t="str">
            <v xml:space="preserve"> </v>
          </cell>
        </row>
        <row r="924">
          <cell r="S924" t="str">
            <v xml:space="preserve"> </v>
          </cell>
        </row>
        <row r="925">
          <cell r="S925" t="str">
            <v xml:space="preserve"> </v>
          </cell>
        </row>
        <row r="926">
          <cell r="S926" t="str">
            <v xml:space="preserve"> </v>
          </cell>
        </row>
        <row r="927">
          <cell r="S927" t="str">
            <v xml:space="preserve"> </v>
          </cell>
        </row>
        <row r="928">
          <cell r="S928" t="str">
            <v xml:space="preserve"> </v>
          </cell>
        </row>
        <row r="929">
          <cell r="S929" t="str">
            <v xml:space="preserve"> </v>
          </cell>
        </row>
        <row r="930">
          <cell r="S930" t="str">
            <v xml:space="preserve"> </v>
          </cell>
        </row>
        <row r="931">
          <cell r="S931" t="str">
            <v xml:space="preserve"> </v>
          </cell>
        </row>
        <row r="932">
          <cell r="S932" t="str">
            <v xml:space="preserve"> </v>
          </cell>
        </row>
        <row r="933">
          <cell r="S933" t="str">
            <v xml:space="preserve"> </v>
          </cell>
        </row>
        <row r="934">
          <cell r="S934" t="str">
            <v xml:space="preserve"> </v>
          </cell>
        </row>
        <row r="935">
          <cell r="S935" t="str">
            <v xml:space="preserve"> </v>
          </cell>
        </row>
        <row r="936">
          <cell r="S936" t="str">
            <v xml:space="preserve"> </v>
          </cell>
        </row>
        <row r="937">
          <cell r="S937" t="str">
            <v xml:space="preserve"> </v>
          </cell>
        </row>
        <row r="938">
          <cell r="S938" t="str">
            <v xml:space="preserve"> </v>
          </cell>
        </row>
        <row r="939">
          <cell r="S939" t="str">
            <v xml:space="preserve"> </v>
          </cell>
        </row>
        <row r="940">
          <cell r="S940" t="str">
            <v xml:space="preserve"> </v>
          </cell>
        </row>
        <row r="941">
          <cell r="S941" t="str">
            <v xml:space="preserve"> </v>
          </cell>
        </row>
        <row r="942">
          <cell r="S942" t="str">
            <v xml:space="preserve"> </v>
          </cell>
        </row>
        <row r="943">
          <cell r="S943" t="str">
            <v xml:space="preserve"> </v>
          </cell>
        </row>
        <row r="944">
          <cell r="S944" t="str">
            <v xml:space="preserve"> </v>
          </cell>
        </row>
        <row r="945">
          <cell r="S945" t="str">
            <v xml:space="preserve"> </v>
          </cell>
        </row>
        <row r="946">
          <cell r="S946" t="str">
            <v xml:space="preserve"> </v>
          </cell>
        </row>
        <row r="947">
          <cell r="S947" t="str">
            <v xml:space="preserve"> </v>
          </cell>
        </row>
        <row r="948">
          <cell r="S948" t="str">
            <v xml:space="preserve"> </v>
          </cell>
        </row>
        <row r="949">
          <cell r="S949" t="str">
            <v xml:space="preserve"> </v>
          </cell>
        </row>
        <row r="950">
          <cell r="S950" t="str">
            <v xml:space="preserve"> </v>
          </cell>
        </row>
        <row r="951">
          <cell r="S951" t="str">
            <v xml:space="preserve"> </v>
          </cell>
        </row>
        <row r="952">
          <cell r="S952" t="str">
            <v xml:space="preserve"> </v>
          </cell>
        </row>
        <row r="953">
          <cell r="S953" t="str">
            <v xml:space="preserve"> </v>
          </cell>
        </row>
        <row r="954">
          <cell r="S954" t="str">
            <v xml:space="preserve"> </v>
          </cell>
        </row>
        <row r="955">
          <cell r="S955" t="str">
            <v xml:space="preserve"> </v>
          </cell>
        </row>
        <row r="956">
          <cell r="S956" t="str">
            <v xml:space="preserve"> </v>
          </cell>
        </row>
        <row r="957">
          <cell r="S957" t="str">
            <v xml:space="preserve"> </v>
          </cell>
        </row>
        <row r="958">
          <cell r="S958" t="str">
            <v xml:space="preserve"> </v>
          </cell>
        </row>
        <row r="959">
          <cell r="S959" t="str">
            <v xml:space="preserve"> </v>
          </cell>
        </row>
        <row r="960">
          <cell r="S960" t="str">
            <v xml:space="preserve"> </v>
          </cell>
        </row>
        <row r="961">
          <cell r="S961" t="str">
            <v xml:space="preserve"> </v>
          </cell>
        </row>
        <row r="962">
          <cell r="S962" t="str">
            <v xml:space="preserve"> </v>
          </cell>
        </row>
        <row r="963">
          <cell r="S963" t="str">
            <v xml:space="preserve"> </v>
          </cell>
        </row>
        <row r="964">
          <cell r="S964" t="str">
            <v xml:space="preserve"> </v>
          </cell>
        </row>
        <row r="965">
          <cell r="S965" t="str">
            <v xml:space="preserve"> </v>
          </cell>
        </row>
        <row r="966">
          <cell r="S966" t="str">
            <v xml:space="preserve"> </v>
          </cell>
        </row>
        <row r="967">
          <cell r="S967" t="str">
            <v xml:space="preserve"> </v>
          </cell>
        </row>
        <row r="968">
          <cell r="S968" t="str">
            <v xml:space="preserve"> </v>
          </cell>
        </row>
        <row r="969">
          <cell r="S969" t="str">
            <v xml:space="preserve"> </v>
          </cell>
        </row>
        <row r="970">
          <cell r="S970" t="str">
            <v xml:space="preserve"> </v>
          </cell>
        </row>
        <row r="971">
          <cell r="S971" t="str">
            <v xml:space="preserve"> </v>
          </cell>
        </row>
        <row r="972">
          <cell r="S972" t="str">
            <v xml:space="preserve"> </v>
          </cell>
        </row>
        <row r="973">
          <cell r="S973" t="str">
            <v xml:space="preserve"> </v>
          </cell>
        </row>
        <row r="974">
          <cell r="S974" t="str">
            <v xml:space="preserve"> </v>
          </cell>
        </row>
        <row r="975">
          <cell r="S975" t="str">
            <v xml:space="preserve"> </v>
          </cell>
        </row>
        <row r="976">
          <cell r="S976" t="str">
            <v xml:space="preserve"> </v>
          </cell>
        </row>
        <row r="977">
          <cell r="S977" t="str">
            <v xml:space="preserve"> </v>
          </cell>
        </row>
        <row r="978">
          <cell r="S978" t="str">
            <v xml:space="preserve"> </v>
          </cell>
        </row>
        <row r="979">
          <cell r="S979" t="str">
            <v xml:space="preserve"> </v>
          </cell>
        </row>
        <row r="980">
          <cell r="S980" t="str">
            <v xml:space="preserve"> </v>
          </cell>
        </row>
        <row r="981">
          <cell r="S981" t="str">
            <v xml:space="preserve"> </v>
          </cell>
        </row>
        <row r="982">
          <cell r="S982" t="str">
            <v xml:space="preserve"> </v>
          </cell>
        </row>
        <row r="983">
          <cell r="S983" t="str">
            <v xml:space="preserve"> </v>
          </cell>
        </row>
        <row r="984">
          <cell r="S984" t="str">
            <v xml:space="preserve"> </v>
          </cell>
        </row>
        <row r="985">
          <cell r="S985" t="str">
            <v xml:space="preserve"> </v>
          </cell>
        </row>
        <row r="986">
          <cell r="S986" t="str">
            <v xml:space="preserve"> </v>
          </cell>
        </row>
        <row r="987">
          <cell r="S987" t="str">
            <v xml:space="preserve"> </v>
          </cell>
        </row>
        <row r="988">
          <cell r="S988" t="str">
            <v xml:space="preserve"> </v>
          </cell>
        </row>
        <row r="989">
          <cell r="S989" t="str">
            <v xml:space="preserve"> </v>
          </cell>
        </row>
        <row r="990">
          <cell r="S990" t="str">
            <v xml:space="preserve"> </v>
          </cell>
        </row>
        <row r="991">
          <cell r="S991" t="str">
            <v xml:space="preserve"> </v>
          </cell>
        </row>
        <row r="992">
          <cell r="S992" t="str">
            <v xml:space="preserve"> </v>
          </cell>
        </row>
        <row r="993">
          <cell r="S993" t="str">
            <v xml:space="preserve"> </v>
          </cell>
        </row>
        <row r="994">
          <cell r="S994" t="str">
            <v xml:space="preserve"> </v>
          </cell>
        </row>
        <row r="995">
          <cell r="S995" t="str">
            <v xml:space="preserve"> </v>
          </cell>
        </row>
        <row r="996">
          <cell r="S996" t="str">
            <v xml:space="preserve"> </v>
          </cell>
        </row>
        <row r="997">
          <cell r="S997" t="str">
            <v xml:space="preserve"> </v>
          </cell>
        </row>
        <row r="998">
          <cell r="S998" t="str">
            <v xml:space="preserve"> </v>
          </cell>
        </row>
        <row r="999">
          <cell r="S999" t="str">
            <v xml:space="preserve"> </v>
          </cell>
        </row>
        <row r="1000">
          <cell r="S1000" t="str">
            <v xml:space="preserve"> </v>
          </cell>
        </row>
        <row r="1001">
          <cell r="S1001" t="str">
            <v xml:space="preserve"> </v>
          </cell>
        </row>
        <row r="1002">
          <cell r="S1002" t="str">
            <v xml:space="preserve"> </v>
          </cell>
        </row>
        <row r="1003">
          <cell r="S1003" t="str">
            <v xml:space="preserve"> </v>
          </cell>
        </row>
        <row r="1004">
          <cell r="S1004" t="str">
            <v xml:space="preserve"> </v>
          </cell>
        </row>
        <row r="1005">
          <cell r="S1005" t="str">
            <v xml:space="preserve"> </v>
          </cell>
        </row>
        <row r="1006">
          <cell r="S1006" t="str">
            <v xml:space="preserve"> </v>
          </cell>
        </row>
        <row r="1007">
          <cell r="S1007" t="str">
            <v xml:space="preserve"> </v>
          </cell>
        </row>
        <row r="1008">
          <cell r="S1008" t="str">
            <v xml:space="preserve"> </v>
          </cell>
        </row>
        <row r="1009">
          <cell r="S1009" t="str">
            <v xml:space="preserve"> </v>
          </cell>
        </row>
        <row r="1010">
          <cell r="S1010" t="str">
            <v xml:space="preserve"> </v>
          </cell>
        </row>
        <row r="1011">
          <cell r="S1011" t="str">
            <v xml:space="preserve"> </v>
          </cell>
        </row>
        <row r="1012">
          <cell r="S1012" t="str">
            <v xml:space="preserve"> </v>
          </cell>
        </row>
        <row r="1013">
          <cell r="S1013" t="str">
            <v xml:space="preserve"> </v>
          </cell>
        </row>
        <row r="1014">
          <cell r="S1014" t="str">
            <v xml:space="preserve"> </v>
          </cell>
        </row>
        <row r="1015">
          <cell r="S1015" t="str">
            <v xml:space="preserve"> </v>
          </cell>
        </row>
        <row r="1016">
          <cell r="S1016" t="str">
            <v xml:space="preserve"> </v>
          </cell>
        </row>
        <row r="1017">
          <cell r="S1017" t="str">
            <v xml:space="preserve"> </v>
          </cell>
        </row>
        <row r="1018">
          <cell r="S1018" t="str">
            <v xml:space="preserve"> </v>
          </cell>
        </row>
        <row r="1019">
          <cell r="S1019" t="str">
            <v xml:space="preserve"> </v>
          </cell>
        </row>
        <row r="1020">
          <cell r="S1020" t="str">
            <v xml:space="preserve"> </v>
          </cell>
        </row>
        <row r="1021">
          <cell r="S1021" t="str">
            <v xml:space="preserve"> </v>
          </cell>
        </row>
        <row r="1022">
          <cell r="S1022" t="str">
            <v xml:space="preserve"> </v>
          </cell>
        </row>
        <row r="1023">
          <cell r="S1023" t="str">
            <v xml:space="preserve"> </v>
          </cell>
        </row>
        <row r="1024">
          <cell r="S1024" t="str">
            <v xml:space="preserve"> </v>
          </cell>
        </row>
        <row r="1025">
          <cell r="S1025" t="str">
            <v xml:space="preserve"> </v>
          </cell>
        </row>
        <row r="1026">
          <cell r="S1026" t="str">
            <v xml:space="preserve"> </v>
          </cell>
        </row>
        <row r="1027">
          <cell r="S1027" t="str">
            <v xml:space="preserve"> </v>
          </cell>
        </row>
        <row r="1028">
          <cell r="S1028" t="str">
            <v xml:space="preserve"> </v>
          </cell>
        </row>
        <row r="1029">
          <cell r="S1029" t="str">
            <v xml:space="preserve"> </v>
          </cell>
        </row>
        <row r="1030">
          <cell r="S1030" t="str">
            <v xml:space="preserve"> </v>
          </cell>
        </row>
        <row r="1031">
          <cell r="S1031" t="str">
            <v xml:space="preserve"> </v>
          </cell>
        </row>
        <row r="1032">
          <cell r="S1032" t="str">
            <v xml:space="preserve"> </v>
          </cell>
        </row>
        <row r="1033">
          <cell r="S1033" t="str">
            <v xml:space="preserve"> </v>
          </cell>
        </row>
        <row r="1034">
          <cell r="S1034" t="str">
            <v xml:space="preserve"> </v>
          </cell>
        </row>
        <row r="1035">
          <cell r="S1035" t="str">
            <v xml:space="preserve"> </v>
          </cell>
        </row>
        <row r="1036">
          <cell r="S1036" t="str">
            <v xml:space="preserve"> </v>
          </cell>
        </row>
        <row r="1037">
          <cell r="S1037" t="str">
            <v xml:space="preserve"> </v>
          </cell>
        </row>
        <row r="1038">
          <cell r="S1038" t="str">
            <v xml:space="preserve"> </v>
          </cell>
        </row>
        <row r="1039">
          <cell r="S1039" t="str">
            <v xml:space="preserve"> </v>
          </cell>
        </row>
        <row r="1040">
          <cell r="S1040" t="str">
            <v xml:space="preserve"> </v>
          </cell>
        </row>
        <row r="1041">
          <cell r="S1041" t="str">
            <v xml:space="preserve"> </v>
          </cell>
        </row>
        <row r="1042">
          <cell r="S1042" t="str">
            <v xml:space="preserve"> </v>
          </cell>
        </row>
        <row r="1043">
          <cell r="S1043" t="str">
            <v xml:space="preserve"> </v>
          </cell>
        </row>
        <row r="1044">
          <cell r="S1044" t="str">
            <v xml:space="preserve"> </v>
          </cell>
        </row>
        <row r="1045">
          <cell r="S1045" t="str">
            <v xml:space="preserve"> </v>
          </cell>
        </row>
        <row r="1046">
          <cell r="S1046" t="str">
            <v xml:space="preserve"> </v>
          </cell>
        </row>
        <row r="1047">
          <cell r="S1047" t="str">
            <v xml:space="preserve"> </v>
          </cell>
        </row>
        <row r="1048">
          <cell r="S1048" t="str">
            <v xml:space="preserve"> </v>
          </cell>
        </row>
        <row r="1049">
          <cell r="S1049" t="str">
            <v xml:space="preserve"> </v>
          </cell>
        </row>
        <row r="1050">
          <cell r="S1050" t="str">
            <v xml:space="preserve"> </v>
          </cell>
        </row>
        <row r="1051">
          <cell r="S1051" t="str">
            <v xml:space="preserve"> </v>
          </cell>
        </row>
        <row r="1052">
          <cell r="S1052" t="str">
            <v xml:space="preserve"> </v>
          </cell>
        </row>
        <row r="1053">
          <cell r="S1053" t="str">
            <v xml:space="preserve"> </v>
          </cell>
        </row>
        <row r="1054">
          <cell r="S1054" t="str">
            <v xml:space="preserve"> </v>
          </cell>
        </row>
        <row r="1055">
          <cell r="S1055" t="str">
            <v xml:space="preserve"> </v>
          </cell>
        </row>
        <row r="1056">
          <cell r="S1056" t="str">
            <v xml:space="preserve"> </v>
          </cell>
        </row>
        <row r="1057">
          <cell r="S1057" t="str">
            <v xml:space="preserve"> </v>
          </cell>
        </row>
        <row r="1058">
          <cell r="S1058" t="str">
            <v xml:space="preserve"> </v>
          </cell>
        </row>
        <row r="1059">
          <cell r="S1059" t="str">
            <v xml:space="preserve"> </v>
          </cell>
        </row>
        <row r="1060">
          <cell r="S1060" t="str">
            <v xml:space="preserve"> </v>
          </cell>
        </row>
        <row r="1061">
          <cell r="S1061" t="str">
            <v xml:space="preserve"> </v>
          </cell>
        </row>
        <row r="1062">
          <cell r="S1062" t="str">
            <v xml:space="preserve"> </v>
          </cell>
        </row>
        <row r="1063">
          <cell r="S1063" t="str">
            <v xml:space="preserve"> </v>
          </cell>
        </row>
        <row r="1064">
          <cell r="S1064" t="str">
            <v xml:space="preserve"> </v>
          </cell>
        </row>
        <row r="1065">
          <cell r="S1065" t="str">
            <v xml:space="preserve"> </v>
          </cell>
        </row>
        <row r="1066">
          <cell r="S1066" t="str">
            <v xml:space="preserve"> </v>
          </cell>
        </row>
        <row r="1067">
          <cell r="S1067" t="str">
            <v xml:space="preserve"> </v>
          </cell>
        </row>
        <row r="1068">
          <cell r="S1068" t="str">
            <v xml:space="preserve"> </v>
          </cell>
        </row>
        <row r="1069">
          <cell r="S1069" t="str">
            <v xml:space="preserve"> </v>
          </cell>
        </row>
        <row r="1070">
          <cell r="S1070" t="str">
            <v xml:space="preserve"> </v>
          </cell>
        </row>
        <row r="1071">
          <cell r="S1071" t="str">
            <v xml:space="preserve"> </v>
          </cell>
        </row>
        <row r="1072">
          <cell r="S1072" t="str">
            <v xml:space="preserve"> </v>
          </cell>
        </row>
        <row r="1073">
          <cell r="S1073" t="str">
            <v xml:space="preserve"> </v>
          </cell>
        </row>
        <row r="1074">
          <cell r="S1074" t="str">
            <v xml:space="preserve"> </v>
          </cell>
        </row>
        <row r="1075">
          <cell r="S1075" t="str">
            <v xml:space="preserve"> </v>
          </cell>
        </row>
        <row r="1076">
          <cell r="S1076" t="str">
            <v xml:space="preserve"> </v>
          </cell>
        </row>
        <row r="1077">
          <cell r="S1077" t="str">
            <v xml:space="preserve"> </v>
          </cell>
        </row>
        <row r="1078">
          <cell r="S1078" t="str">
            <v xml:space="preserve"> </v>
          </cell>
        </row>
        <row r="1079">
          <cell r="S1079" t="str">
            <v xml:space="preserve"> </v>
          </cell>
        </row>
        <row r="1080">
          <cell r="S1080" t="str">
            <v xml:space="preserve"> </v>
          </cell>
        </row>
        <row r="1081">
          <cell r="S1081" t="str">
            <v xml:space="preserve"> </v>
          </cell>
        </row>
        <row r="1082">
          <cell r="S1082" t="str">
            <v xml:space="preserve"> </v>
          </cell>
        </row>
        <row r="1083">
          <cell r="S1083" t="str">
            <v xml:space="preserve"> </v>
          </cell>
        </row>
        <row r="1084">
          <cell r="S1084" t="str">
            <v xml:space="preserve"> </v>
          </cell>
        </row>
        <row r="1085">
          <cell r="S1085" t="str">
            <v xml:space="preserve"> </v>
          </cell>
        </row>
        <row r="1086">
          <cell r="S1086" t="str">
            <v xml:space="preserve"> </v>
          </cell>
        </row>
        <row r="1087">
          <cell r="S1087" t="str">
            <v xml:space="preserve"> </v>
          </cell>
        </row>
        <row r="1088">
          <cell r="S1088" t="str">
            <v xml:space="preserve"> </v>
          </cell>
        </row>
        <row r="1089">
          <cell r="S1089" t="str">
            <v xml:space="preserve"> </v>
          </cell>
        </row>
        <row r="1090">
          <cell r="S1090" t="str">
            <v xml:space="preserve"> </v>
          </cell>
        </row>
        <row r="1091">
          <cell r="S1091" t="str">
            <v xml:space="preserve"> </v>
          </cell>
        </row>
        <row r="1092">
          <cell r="S1092" t="str">
            <v xml:space="preserve"> </v>
          </cell>
        </row>
        <row r="1093">
          <cell r="S1093" t="str">
            <v xml:space="preserve"> </v>
          </cell>
        </row>
        <row r="1094">
          <cell r="S1094" t="str">
            <v xml:space="preserve"> </v>
          </cell>
        </row>
        <row r="1095">
          <cell r="S1095" t="str">
            <v xml:space="preserve"> </v>
          </cell>
        </row>
        <row r="1096">
          <cell r="S1096" t="str">
            <v xml:space="preserve"> </v>
          </cell>
        </row>
        <row r="1097">
          <cell r="S1097" t="str">
            <v xml:space="preserve"> </v>
          </cell>
        </row>
        <row r="1098">
          <cell r="S1098" t="str">
            <v xml:space="preserve"> </v>
          </cell>
        </row>
        <row r="1099">
          <cell r="S1099" t="str">
            <v xml:space="preserve"> </v>
          </cell>
        </row>
        <row r="1100">
          <cell r="S1100" t="str">
            <v xml:space="preserve"> </v>
          </cell>
        </row>
        <row r="1101">
          <cell r="S1101" t="str">
            <v xml:space="preserve"> </v>
          </cell>
        </row>
        <row r="1102">
          <cell r="S1102" t="str">
            <v xml:space="preserve"> </v>
          </cell>
        </row>
        <row r="1103">
          <cell r="S1103" t="str">
            <v xml:space="preserve"> </v>
          </cell>
        </row>
        <row r="1104">
          <cell r="S1104" t="str">
            <v xml:space="preserve"> </v>
          </cell>
        </row>
        <row r="1105">
          <cell r="S1105" t="str">
            <v xml:space="preserve"> </v>
          </cell>
        </row>
        <row r="1106">
          <cell r="S1106" t="str">
            <v xml:space="preserve"> </v>
          </cell>
        </row>
        <row r="1107">
          <cell r="S1107" t="str">
            <v xml:space="preserve"> </v>
          </cell>
        </row>
        <row r="1108">
          <cell r="S1108" t="str">
            <v xml:space="preserve"> </v>
          </cell>
        </row>
        <row r="1109">
          <cell r="S1109" t="str">
            <v xml:space="preserve"> </v>
          </cell>
        </row>
        <row r="1110">
          <cell r="S1110" t="str">
            <v xml:space="preserve"> </v>
          </cell>
        </row>
        <row r="1111">
          <cell r="S1111" t="str">
            <v xml:space="preserve"> </v>
          </cell>
        </row>
        <row r="1112">
          <cell r="S1112" t="str">
            <v xml:space="preserve"> </v>
          </cell>
        </row>
        <row r="1113">
          <cell r="S1113" t="str">
            <v xml:space="preserve"> </v>
          </cell>
        </row>
        <row r="1114">
          <cell r="S1114" t="str">
            <v xml:space="preserve"> </v>
          </cell>
        </row>
        <row r="1115">
          <cell r="S1115" t="str">
            <v xml:space="preserve"> </v>
          </cell>
        </row>
        <row r="1116">
          <cell r="S1116" t="str">
            <v xml:space="preserve"> </v>
          </cell>
        </row>
        <row r="1117">
          <cell r="S1117" t="str">
            <v xml:space="preserve"> </v>
          </cell>
        </row>
        <row r="1118">
          <cell r="S1118" t="str">
            <v xml:space="preserve"> </v>
          </cell>
        </row>
        <row r="1119">
          <cell r="S1119" t="str">
            <v xml:space="preserve"> </v>
          </cell>
        </row>
        <row r="1120">
          <cell r="S1120" t="str">
            <v xml:space="preserve"> </v>
          </cell>
        </row>
        <row r="1121">
          <cell r="S1121" t="str">
            <v xml:space="preserve"> </v>
          </cell>
        </row>
        <row r="1122">
          <cell r="S1122" t="str">
            <v xml:space="preserve"> </v>
          </cell>
        </row>
        <row r="1123">
          <cell r="S1123" t="str">
            <v xml:space="preserve"> </v>
          </cell>
        </row>
        <row r="1124">
          <cell r="S1124" t="str">
            <v xml:space="preserve"> </v>
          </cell>
        </row>
        <row r="1125">
          <cell r="S1125" t="str">
            <v xml:space="preserve"> </v>
          </cell>
        </row>
        <row r="1126">
          <cell r="S1126" t="str">
            <v xml:space="preserve"> </v>
          </cell>
        </row>
        <row r="1127">
          <cell r="S1127" t="str">
            <v xml:space="preserve"> </v>
          </cell>
        </row>
        <row r="1128">
          <cell r="S1128" t="str">
            <v xml:space="preserve"> </v>
          </cell>
        </row>
        <row r="1129">
          <cell r="S1129" t="str">
            <v xml:space="preserve"> </v>
          </cell>
        </row>
        <row r="1130">
          <cell r="S1130" t="str">
            <v xml:space="preserve"> </v>
          </cell>
        </row>
        <row r="1131">
          <cell r="S1131" t="str">
            <v xml:space="preserve"> </v>
          </cell>
        </row>
        <row r="1132">
          <cell r="S1132" t="str">
            <v xml:space="preserve"> </v>
          </cell>
        </row>
        <row r="1133">
          <cell r="S1133" t="str">
            <v xml:space="preserve"> </v>
          </cell>
        </row>
        <row r="1134">
          <cell r="S1134" t="str">
            <v xml:space="preserve"> </v>
          </cell>
        </row>
        <row r="1135">
          <cell r="S1135" t="str">
            <v xml:space="preserve"> </v>
          </cell>
        </row>
        <row r="1136">
          <cell r="S1136" t="str">
            <v xml:space="preserve"> </v>
          </cell>
        </row>
        <row r="1137">
          <cell r="S1137" t="str">
            <v xml:space="preserve"> </v>
          </cell>
        </row>
        <row r="1138">
          <cell r="S1138" t="str">
            <v xml:space="preserve"> </v>
          </cell>
        </row>
        <row r="1139">
          <cell r="S1139" t="str">
            <v xml:space="preserve"> </v>
          </cell>
        </row>
        <row r="1140">
          <cell r="S1140" t="str">
            <v xml:space="preserve"> </v>
          </cell>
        </row>
        <row r="1141">
          <cell r="S1141" t="str">
            <v xml:space="preserve"> </v>
          </cell>
        </row>
        <row r="1142">
          <cell r="S1142" t="str">
            <v xml:space="preserve"> </v>
          </cell>
        </row>
        <row r="1143">
          <cell r="S1143" t="str">
            <v xml:space="preserve"> </v>
          </cell>
        </row>
        <row r="1144">
          <cell r="S1144" t="str">
            <v xml:space="preserve"> </v>
          </cell>
        </row>
        <row r="1145">
          <cell r="S1145" t="str">
            <v xml:space="preserve"> </v>
          </cell>
        </row>
        <row r="1146">
          <cell r="S1146" t="str">
            <v xml:space="preserve"> </v>
          </cell>
        </row>
        <row r="1147">
          <cell r="S1147" t="str">
            <v xml:space="preserve"> </v>
          </cell>
        </row>
        <row r="1148">
          <cell r="S1148" t="str">
            <v xml:space="preserve"> </v>
          </cell>
        </row>
        <row r="1149">
          <cell r="S1149" t="str">
            <v xml:space="preserve"> </v>
          </cell>
        </row>
        <row r="1150">
          <cell r="S1150" t="str">
            <v xml:space="preserve"> </v>
          </cell>
        </row>
        <row r="1151">
          <cell r="S1151" t="str">
            <v xml:space="preserve"> </v>
          </cell>
        </row>
        <row r="1152">
          <cell r="S1152" t="str">
            <v xml:space="preserve"> </v>
          </cell>
        </row>
        <row r="1153">
          <cell r="S1153" t="str">
            <v xml:space="preserve"> </v>
          </cell>
        </row>
        <row r="1154">
          <cell r="S1154" t="str">
            <v xml:space="preserve"> </v>
          </cell>
        </row>
        <row r="1155">
          <cell r="S1155" t="str">
            <v xml:space="preserve"> </v>
          </cell>
        </row>
        <row r="1156">
          <cell r="S1156" t="str">
            <v xml:space="preserve"> </v>
          </cell>
        </row>
        <row r="1157">
          <cell r="S1157" t="str">
            <v xml:space="preserve"> </v>
          </cell>
        </row>
        <row r="1158">
          <cell r="S1158" t="str">
            <v xml:space="preserve"> </v>
          </cell>
        </row>
        <row r="1159">
          <cell r="S1159" t="str">
            <v xml:space="preserve"> </v>
          </cell>
        </row>
        <row r="1160">
          <cell r="S1160" t="str">
            <v xml:space="preserve"> </v>
          </cell>
        </row>
        <row r="1161">
          <cell r="S1161" t="str">
            <v xml:space="preserve"> </v>
          </cell>
        </row>
        <row r="1162">
          <cell r="S1162" t="str">
            <v xml:space="preserve"> </v>
          </cell>
        </row>
        <row r="1163">
          <cell r="S1163" t="str">
            <v xml:space="preserve"> </v>
          </cell>
        </row>
        <row r="1164">
          <cell r="S1164" t="str">
            <v xml:space="preserve"> </v>
          </cell>
        </row>
        <row r="1165">
          <cell r="S1165" t="str">
            <v xml:space="preserve"> </v>
          </cell>
        </row>
        <row r="1166">
          <cell r="S1166" t="str">
            <v xml:space="preserve"> </v>
          </cell>
        </row>
        <row r="1167">
          <cell r="S1167" t="str">
            <v xml:space="preserve"> </v>
          </cell>
        </row>
        <row r="1168">
          <cell r="S1168" t="str">
            <v xml:space="preserve"> </v>
          </cell>
        </row>
        <row r="1169">
          <cell r="S1169" t="str">
            <v xml:space="preserve"> </v>
          </cell>
        </row>
        <row r="1170">
          <cell r="S1170" t="str">
            <v xml:space="preserve"> </v>
          </cell>
        </row>
        <row r="1171">
          <cell r="S1171" t="str">
            <v xml:space="preserve"> </v>
          </cell>
        </row>
        <row r="1172">
          <cell r="S1172" t="str">
            <v xml:space="preserve"> </v>
          </cell>
        </row>
        <row r="1173">
          <cell r="S1173" t="str">
            <v xml:space="preserve"> </v>
          </cell>
        </row>
        <row r="1174">
          <cell r="S1174" t="str">
            <v xml:space="preserve"> </v>
          </cell>
        </row>
        <row r="1175">
          <cell r="S1175" t="str">
            <v xml:space="preserve"> </v>
          </cell>
        </row>
        <row r="1176">
          <cell r="S1176" t="str">
            <v xml:space="preserve"> </v>
          </cell>
        </row>
        <row r="1177">
          <cell r="S1177" t="str">
            <v xml:space="preserve"> </v>
          </cell>
        </row>
        <row r="1178">
          <cell r="S1178" t="str">
            <v xml:space="preserve"> </v>
          </cell>
        </row>
        <row r="1179">
          <cell r="S1179" t="str">
            <v xml:space="preserve"> </v>
          </cell>
        </row>
        <row r="1180">
          <cell r="S1180" t="str">
            <v xml:space="preserve"> </v>
          </cell>
        </row>
        <row r="1181">
          <cell r="S1181" t="str">
            <v xml:space="preserve"> </v>
          </cell>
        </row>
        <row r="1182">
          <cell r="S1182" t="str">
            <v xml:space="preserve"> </v>
          </cell>
        </row>
        <row r="1183">
          <cell r="S1183" t="str">
            <v xml:space="preserve"> </v>
          </cell>
        </row>
        <row r="1184">
          <cell r="S1184" t="str">
            <v xml:space="preserve"> </v>
          </cell>
        </row>
        <row r="1185">
          <cell r="S1185" t="str">
            <v xml:space="preserve"> </v>
          </cell>
        </row>
        <row r="1186">
          <cell r="S1186" t="str">
            <v xml:space="preserve"> </v>
          </cell>
        </row>
        <row r="1187">
          <cell r="S1187" t="str">
            <v xml:space="preserve"> </v>
          </cell>
        </row>
        <row r="1188">
          <cell r="S1188" t="str">
            <v xml:space="preserve"> </v>
          </cell>
        </row>
        <row r="1189">
          <cell r="S1189" t="str">
            <v xml:space="preserve"> </v>
          </cell>
        </row>
        <row r="1190">
          <cell r="S1190" t="str">
            <v xml:space="preserve"> </v>
          </cell>
        </row>
        <row r="1191">
          <cell r="S1191" t="str">
            <v xml:space="preserve"> </v>
          </cell>
        </row>
        <row r="1192">
          <cell r="S1192" t="str">
            <v xml:space="preserve"> </v>
          </cell>
        </row>
        <row r="1193">
          <cell r="S1193" t="str">
            <v xml:space="preserve"> </v>
          </cell>
        </row>
        <row r="1194">
          <cell r="S1194" t="str">
            <v xml:space="preserve"> </v>
          </cell>
        </row>
        <row r="1195">
          <cell r="S1195" t="str">
            <v xml:space="preserve"> </v>
          </cell>
        </row>
        <row r="1196">
          <cell r="S1196" t="str">
            <v xml:space="preserve"> </v>
          </cell>
        </row>
        <row r="1197">
          <cell r="S1197" t="str">
            <v xml:space="preserve"> </v>
          </cell>
        </row>
        <row r="1198">
          <cell r="S1198" t="str">
            <v xml:space="preserve"> </v>
          </cell>
        </row>
        <row r="1199">
          <cell r="S1199" t="str">
            <v xml:space="preserve"> </v>
          </cell>
        </row>
        <row r="1200">
          <cell r="S1200" t="str">
            <v xml:space="preserve"> </v>
          </cell>
        </row>
        <row r="1201">
          <cell r="S1201" t="str">
            <v xml:space="preserve"> </v>
          </cell>
        </row>
        <row r="1202">
          <cell r="S1202" t="str">
            <v xml:space="preserve"> </v>
          </cell>
        </row>
        <row r="1203">
          <cell r="S1203" t="str">
            <v xml:space="preserve"> </v>
          </cell>
        </row>
        <row r="1204">
          <cell r="S1204" t="str">
            <v xml:space="preserve"> </v>
          </cell>
        </row>
        <row r="1205">
          <cell r="S1205" t="str">
            <v xml:space="preserve"> </v>
          </cell>
        </row>
        <row r="1206">
          <cell r="S1206" t="str">
            <v xml:space="preserve"> </v>
          </cell>
        </row>
        <row r="1207">
          <cell r="S1207" t="str">
            <v xml:space="preserve"> </v>
          </cell>
        </row>
        <row r="1208">
          <cell r="S1208" t="str">
            <v xml:space="preserve"> </v>
          </cell>
        </row>
        <row r="1209">
          <cell r="S1209" t="str">
            <v xml:space="preserve"> </v>
          </cell>
        </row>
        <row r="1210">
          <cell r="S1210" t="str">
            <v xml:space="preserve"> </v>
          </cell>
        </row>
        <row r="1211">
          <cell r="S1211" t="str">
            <v xml:space="preserve"> </v>
          </cell>
        </row>
        <row r="1212">
          <cell r="S1212" t="str">
            <v xml:space="preserve"> </v>
          </cell>
        </row>
        <row r="1213">
          <cell r="S1213" t="str">
            <v xml:space="preserve"> </v>
          </cell>
        </row>
        <row r="1214">
          <cell r="S1214" t="str">
            <v xml:space="preserve"> </v>
          </cell>
        </row>
        <row r="1215">
          <cell r="S1215" t="str">
            <v xml:space="preserve"> </v>
          </cell>
        </row>
        <row r="1216">
          <cell r="S1216" t="str">
            <v xml:space="preserve"> </v>
          </cell>
        </row>
        <row r="1217">
          <cell r="S1217" t="str">
            <v xml:space="preserve"> </v>
          </cell>
        </row>
        <row r="1218">
          <cell r="S1218" t="str">
            <v xml:space="preserve"> </v>
          </cell>
        </row>
        <row r="1219">
          <cell r="S1219" t="str">
            <v xml:space="preserve"> </v>
          </cell>
        </row>
        <row r="1220">
          <cell r="S1220" t="str">
            <v xml:space="preserve"> </v>
          </cell>
        </row>
        <row r="1221">
          <cell r="S1221" t="str">
            <v xml:space="preserve"> </v>
          </cell>
        </row>
        <row r="1222">
          <cell r="S1222" t="str">
            <v xml:space="preserve"> </v>
          </cell>
        </row>
        <row r="1223">
          <cell r="S1223" t="str">
            <v xml:space="preserve"> </v>
          </cell>
        </row>
        <row r="1224">
          <cell r="S1224" t="str">
            <v xml:space="preserve"> </v>
          </cell>
        </row>
        <row r="1225">
          <cell r="S1225" t="str">
            <v xml:space="preserve"> </v>
          </cell>
        </row>
        <row r="1226">
          <cell r="S1226" t="str">
            <v xml:space="preserve"> </v>
          </cell>
        </row>
        <row r="1227">
          <cell r="S1227" t="str">
            <v xml:space="preserve"> </v>
          </cell>
        </row>
        <row r="1228">
          <cell r="S1228" t="str">
            <v xml:space="preserve"> </v>
          </cell>
        </row>
        <row r="1229">
          <cell r="S1229" t="str">
            <v xml:space="preserve"> </v>
          </cell>
        </row>
        <row r="1230">
          <cell r="S1230" t="str">
            <v xml:space="preserve"> </v>
          </cell>
        </row>
        <row r="1231">
          <cell r="S1231" t="str">
            <v xml:space="preserve"> </v>
          </cell>
        </row>
        <row r="1232">
          <cell r="S1232" t="str">
            <v xml:space="preserve"> </v>
          </cell>
        </row>
        <row r="1233">
          <cell r="S1233" t="str">
            <v xml:space="preserve"> </v>
          </cell>
        </row>
        <row r="1234">
          <cell r="S1234" t="str">
            <v xml:space="preserve"> </v>
          </cell>
        </row>
        <row r="1235">
          <cell r="S1235" t="str">
            <v xml:space="preserve"> </v>
          </cell>
        </row>
        <row r="1236">
          <cell r="S1236" t="str">
            <v xml:space="preserve"> </v>
          </cell>
        </row>
        <row r="1237">
          <cell r="S1237" t="str">
            <v xml:space="preserve"> </v>
          </cell>
        </row>
        <row r="1238">
          <cell r="S1238" t="str">
            <v xml:space="preserve"> </v>
          </cell>
        </row>
        <row r="1239">
          <cell r="S1239" t="str">
            <v xml:space="preserve"> </v>
          </cell>
        </row>
        <row r="1240">
          <cell r="S1240" t="str">
            <v xml:space="preserve"> </v>
          </cell>
        </row>
        <row r="1241">
          <cell r="S1241" t="str">
            <v xml:space="preserve"> </v>
          </cell>
        </row>
        <row r="1242">
          <cell r="S1242" t="str">
            <v xml:space="preserve"> </v>
          </cell>
        </row>
        <row r="1243">
          <cell r="S1243" t="str">
            <v xml:space="preserve"> </v>
          </cell>
        </row>
        <row r="1244">
          <cell r="S1244" t="str">
            <v xml:space="preserve"> </v>
          </cell>
        </row>
        <row r="1245">
          <cell r="S1245" t="str">
            <v xml:space="preserve"> </v>
          </cell>
        </row>
        <row r="1246">
          <cell r="S1246" t="str">
            <v xml:space="preserve"> </v>
          </cell>
        </row>
        <row r="1247">
          <cell r="S1247" t="str">
            <v xml:space="preserve"> </v>
          </cell>
        </row>
        <row r="1248">
          <cell r="S1248" t="str">
            <v xml:space="preserve"> </v>
          </cell>
        </row>
        <row r="1249">
          <cell r="S1249" t="str">
            <v xml:space="preserve"> </v>
          </cell>
        </row>
        <row r="1250">
          <cell r="S1250" t="str">
            <v xml:space="preserve"> </v>
          </cell>
        </row>
        <row r="1251">
          <cell r="S1251" t="str">
            <v xml:space="preserve"> </v>
          </cell>
        </row>
        <row r="1252">
          <cell r="S1252" t="str">
            <v xml:space="preserve"> </v>
          </cell>
        </row>
        <row r="1253">
          <cell r="S1253" t="str">
            <v xml:space="preserve"> </v>
          </cell>
        </row>
        <row r="1254">
          <cell r="S1254" t="str">
            <v xml:space="preserve"> </v>
          </cell>
        </row>
        <row r="1255">
          <cell r="S1255" t="str">
            <v xml:space="preserve"> </v>
          </cell>
        </row>
        <row r="1256">
          <cell r="S1256" t="str">
            <v xml:space="preserve"> </v>
          </cell>
        </row>
        <row r="1257">
          <cell r="S1257" t="str">
            <v xml:space="preserve"> </v>
          </cell>
        </row>
        <row r="1258">
          <cell r="S1258" t="str">
            <v xml:space="preserve"> </v>
          </cell>
        </row>
        <row r="1259">
          <cell r="S1259" t="str">
            <v xml:space="preserve"> </v>
          </cell>
        </row>
        <row r="1260">
          <cell r="S1260" t="str">
            <v xml:space="preserve"> </v>
          </cell>
        </row>
        <row r="1261">
          <cell r="S1261" t="str">
            <v xml:space="preserve"> </v>
          </cell>
        </row>
        <row r="1262">
          <cell r="S1262" t="str">
            <v xml:space="preserve"> </v>
          </cell>
        </row>
        <row r="1263">
          <cell r="S1263" t="str">
            <v xml:space="preserve"> </v>
          </cell>
        </row>
        <row r="1264">
          <cell r="S1264" t="str">
            <v xml:space="preserve"> </v>
          </cell>
        </row>
        <row r="1265">
          <cell r="S1265" t="str">
            <v xml:space="preserve"> </v>
          </cell>
        </row>
        <row r="1266">
          <cell r="S1266" t="str">
            <v xml:space="preserve"> </v>
          </cell>
        </row>
        <row r="1267">
          <cell r="S1267" t="str">
            <v xml:space="preserve"> </v>
          </cell>
        </row>
        <row r="1268">
          <cell r="S1268" t="str">
            <v xml:space="preserve"> </v>
          </cell>
        </row>
        <row r="1269">
          <cell r="S1269" t="str">
            <v xml:space="preserve"> </v>
          </cell>
        </row>
        <row r="1270">
          <cell r="S1270" t="str">
            <v xml:space="preserve"> </v>
          </cell>
        </row>
        <row r="1271">
          <cell r="S1271" t="str">
            <v xml:space="preserve"> </v>
          </cell>
        </row>
        <row r="1272">
          <cell r="S1272" t="str">
            <v xml:space="preserve"> </v>
          </cell>
        </row>
        <row r="1273">
          <cell r="S1273" t="str">
            <v xml:space="preserve"> </v>
          </cell>
        </row>
        <row r="1274">
          <cell r="S1274" t="str">
            <v xml:space="preserve"> </v>
          </cell>
        </row>
        <row r="1275">
          <cell r="S1275" t="str">
            <v xml:space="preserve"> </v>
          </cell>
        </row>
        <row r="1276">
          <cell r="S1276" t="str">
            <v xml:space="preserve"> </v>
          </cell>
        </row>
        <row r="1277">
          <cell r="S1277" t="str">
            <v xml:space="preserve"> </v>
          </cell>
        </row>
        <row r="1278">
          <cell r="S1278" t="str">
            <v xml:space="preserve"> </v>
          </cell>
        </row>
        <row r="1279">
          <cell r="S1279" t="str">
            <v xml:space="preserve"> </v>
          </cell>
        </row>
        <row r="1280">
          <cell r="S1280" t="str">
            <v xml:space="preserve"> </v>
          </cell>
        </row>
        <row r="1281">
          <cell r="S1281" t="str">
            <v xml:space="preserve"> </v>
          </cell>
        </row>
        <row r="1282">
          <cell r="S1282" t="str">
            <v xml:space="preserve"> </v>
          </cell>
        </row>
        <row r="1283">
          <cell r="S1283" t="str">
            <v xml:space="preserve"> </v>
          </cell>
        </row>
        <row r="1284">
          <cell r="S1284" t="str">
            <v xml:space="preserve"> </v>
          </cell>
        </row>
        <row r="1285">
          <cell r="S1285" t="str">
            <v xml:space="preserve"> </v>
          </cell>
        </row>
        <row r="1286">
          <cell r="S1286" t="str">
            <v xml:space="preserve"> </v>
          </cell>
        </row>
        <row r="1287">
          <cell r="S1287" t="str">
            <v xml:space="preserve"> </v>
          </cell>
        </row>
        <row r="1288">
          <cell r="S1288" t="str">
            <v xml:space="preserve"> </v>
          </cell>
        </row>
        <row r="1289">
          <cell r="S1289" t="str">
            <v xml:space="preserve"> </v>
          </cell>
        </row>
        <row r="1290">
          <cell r="S1290" t="str">
            <v xml:space="preserve"> </v>
          </cell>
        </row>
        <row r="1291">
          <cell r="S1291" t="str">
            <v xml:space="preserve"> </v>
          </cell>
        </row>
        <row r="1292">
          <cell r="S1292" t="str">
            <v xml:space="preserve"> </v>
          </cell>
        </row>
        <row r="1293">
          <cell r="S1293" t="str">
            <v xml:space="preserve"> </v>
          </cell>
        </row>
        <row r="1294">
          <cell r="S1294" t="str">
            <v xml:space="preserve"> </v>
          </cell>
        </row>
        <row r="1295">
          <cell r="S1295" t="str">
            <v xml:space="preserve"> </v>
          </cell>
        </row>
        <row r="1296">
          <cell r="S1296" t="str">
            <v xml:space="preserve"> </v>
          </cell>
        </row>
        <row r="1297">
          <cell r="S1297" t="str">
            <v xml:space="preserve"> </v>
          </cell>
        </row>
        <row r="1298">
          <cell r="S1298" t="str">
            <v xml:space="preserve"> </v>
          </cell>
        </row>
        <row r="1299">
          <cell r="S1299" t="str">
            <v xml:space="preserve"> </v>
          </cell>
        </row>
        <row r="1300">
          <cell r="S1300" t="str">
            <v xml:space="preserve"> </v>
          </cell>
        </row>
        <row r="1301">
          <cell r="S1301" t="str">
            <v xml:space="preserve"> </v>
          </cell>
        </row>
        <row r="1302">
          <cell r="S1302" t="str">
            <v xml:space="preserve"> </v>
          </cell>
        </row>
        <row r="1303">
          <cell r="S1303" t="str">
            <v xml:space="preserve"> </v>
          </cell>
        </row>
        <row r="1304">
          <cell r="S1304" t="str">
            <v xml:space="preserve"> </v>
          </cell>
        </row>
        <row r="1305">
          <cell r="S1305" t="str">
            <v xml:space="preserve"> </v>
          </cell>
        </row>
        <row r="1306">
          <cell r="S1306" t="str">
            <v xml:space="preserve"> </v>
          </cell>
        </row>
        <row r="1307">
          <cell r="S1307" t="str">
            <v xml:space="preserve"> </v>
          </cell>
        </row>
        <row r="1308">
          <cell r="S1308" t="str">
            <v xml:space="preserve"> </v>
          </cell>
        </row>
        <row r="1309">
          <cell r="S1309" t="str">
            <v xml:space="preserve"> </v>
          </cell>
        </row>
        <row r="1310">
          <cell r="S1310" t="str">
            <v xml:space="preserve"> </v>
          </cell>
        </row>
        <row r="1311">
          <cell r="S1311" t="str">
            <v xml:space="preserve"> </v>
          </cell>
        </row>
        <row r="1312">
          <cell r="S1312" t="str">
            <v xml:space="preserve"> </v>
          </cell>
        </row>
        <row r="1313">
          <cell r="S1313" t="str">
            <v xml:space="preserve"> </v>
          </cell>
        </row>
        <row r="1314">
          <cell r="S1314" t="str">
            <v xml:space="preserve"> </v>
          </cell>
        </row>
        <row r="1315">
          <cell r="S1315" t="str">
            <v xml:space="preserve"> </v>
          </cell>
        </row>
        <row r="1316">
          <cell r="S1316" t="str">
            <v xml:space="preserve"> </v>
          </cell>
        </row>
        <row r="1317">
          <cell r="S1317" t="str">
            <v xml:space="preserve"> </v>
          </cell>
        </row>
        <row r="1318">
          <cell r="S1318" t="str">
            <v xml:space="preserve"> </v>
          </cell>
        </row>
        <row r="1319">
          <cell r="S1319" t="str">
            <v xml:space="preserve"> </v>
          </cell>
        </row>
        <row r="1320">
          <cell r="S1320" t="str">
            <v xml:space="preserve"> </v>
          </cell>
        </row>
        <row r="1321">
          <cell r="S1321" t="str">
            <v xml:space="preserve"> </v>
          </cell>
        </row>
        <row r="1322">
          <cell r="S1322" t="str">
            <v xml:space="preserve"> </v>
          </cell>
        </row>
        <row r="1323">
          <cell r="S1323" t="str">
            <v xml:space="preserve"> </v>
          </cell>
        </row>
        <row r="1324">
          <cell r="S1324" t="str">
            <v xml:space="preserve"> </v>
          </cell>
        </row>
        <row r="1325">
          <cell r="S1325" t="str">
            <v xml:space="preserve"> </v>
          </cell>
        </row>
        <row r="1326">
          <cell r="S1326" t="str">
            <v xml:space="preserve"> </v>
          </cell>
        </row>
        <row r="1327">
          <cell r="S1327" t="str">
            <v xml:space="preserve"> </v>
          </cell>
        </row>
        <row r="1328">
          <cell r="S1328" t="str">
            <v xml:space="preserve"> </v>
          </cell>
        </row>
        <row r="1329">
          <cell r="S1329" t="str">
            <v xml:space="preserve"> </v>
          </cell>
        </row>
        <row r="1330">
          <cell r="S1330" t="str">
            <v xml:space="preserve"> </v>
          </cell>
        </row>
        <row r="1331">
          <cell r="S1331" t="str">
            <v xml:space="preserve"> </v>
          </cell>
        </row>
        <row r="1332">
          <cell r="S1332" t="str">
            <v xml:space="preserve"> </v>
          </cell>
        </row>
        <row r="1333">
          <cell r="S1333" t="str">
            <v xml:space="preserve"> </v>
          </cell>
        </row>
        <row r="1334">
          <cell r="S1334" t="str">
            <v xml:space="preserve"> </v>
          </cell>
        </row>
        <row r="1335">
          <cell r="S1335" t="str">
            <v xml:space="preserve"> </v>
          </cell>
        </row>
        <row r="1336">
          <cell r="S1336" t="str">
            <v xml:space="preserve"> </v>
          </cell>
        </row>
        <row r="1337">
          <cell r="S1337" t="str">
            <v xml:space="preserve"> </v>
          </cell>
        </row>
        <row r="1338">
          <cell r="S1338" t="str">
            <v xml:space="preserve"> </v>
          </cell>
        </row>
        <row r="1339">
          <cell r="S1339" t="str">
            <v xml:space="preserve"> </v>
          </cell>
        </row>
        <row r="1340">
          <cell r="S1340" t="str">
            <v xml:space="preserve"> </v>
          </cell>
        </row>
        <row r="1341">
          <cell r="S1341" t="str">
            <v xml:space="preserve"> </v>
          </cell>
        </row>
        <row r="1342">
          <cell r="S1342" t="str">
            <v xml:space="preserve"> </v>
          </cell>
        </row>
        <row r="1343">
          <cell r="S1343" t="str">
            <v xml:space="preserve"> </v>
          </cell>
        </row>
        <row r="1344">
          <cell r="S1344" t="str">
            <v xml:space="preserve"> </v>
          </cell>
        </row>
        <row r="1345">
          <cell r="S1345" t="str">
            <v xml:space="preserve"> </v>
          </cell>
        </row>
        <row r="1346">
          <cell r="S1346" t="str">
            <v xml:space="preserve"> </v>
          </cell>
        </row>
        <row r="1347">
          <cell r="S1347" t="str">
            <v xml:space="preserve"> </v>
          </cell>
        </row>
        <row r="1348">
          <cell r="S1348" t="str">
            <v xml:space="preserve"> </v>
          </cell>
        </row>
        <row r="1349">
          <cell r="S1349" t="str">
            <v xml:space="preserve"> </v>
          </cell>
        </row>
        <row r="1350">
          <cell r="S1350" t="str">
            <v xml:space="preserve"> </v>
          </cell>
        </row>
        <row r="1351">
          <cell r="S1351" t="str">
            <v xml:space="preserve"> </v>
          </cell>
        </row>
        <row r="1352">
          <cell r="S1352" t="str">
            <v xml:space="preserve"> </v>
          </cell>
        </row>
        <row r="1353">
          <cell r="S1353" t="str">
            <v xml:space="preserve"> </v>
          </cell>
        </row>
        <row r="1354">
          <cell r="S1354" t="str">
            <v xml:space="preserve"> </v>
          </cell>
        </row>
        <row r="1355">
          <cell r="S1355" t="str">
            <v xml:space="preserve"> </v>
          </cell>
        </row>
        <row r="1356">
          <cell r="S1356" t="str">
            <v xml:space="preserve"> </v>
          </cell>
        </row>
        <row r="1357">
          <cell r="S1357" t="str">
            <v xml:space="preserve"> </v>
          </cell>
        </row>
        <row r="1358">
          <cell r="S1358" t="str">
            <v xml:space="preserve"> </v>
          </cell>
        </row>
        <row r="1359">
          <cell r="S1359" t="str">
            <v xml:space="preserve"> </v>
          </cell>
        </row>
        <row r="1360">
          <cell r="S1360" t="str">
            <v xml:space="preserve"> </v>
          </cell>
        </row>
        <row r="1361">
          <cell r="S1361" t="str">
            <v xml:space="preserve"> </v>
          </cell>
        </row>
        <row r="1362">
          <cell r="S1362" t="str">
            <v xml:space="preserve"> </v>
          </cell>
        </row>
        <row r="1363">
          <cell r="S1363" t="str">
            <v xml:space="preserve"> </v>
          </cell>
        </row>
        <row r="1364">
          <cell r="S1364" t="str">
            <v xml:space="preserve"> </v>
          </cell>
        </row>
        <row r="1365">
          <cell r="S1365" t="str">
            <v xml:space="preserve"> </v>
          </cell>
        </row>
        <row r="1366">
          <cell r="S1366" t="str">
            <v xml:space="preserve"> </v>
          </cell>
        </row>
        <row r="1367">
          <cell r="S1367" t="str">
            <v xml:space="preserve"> </v>
          </cell>
        </row>
        <row r="1368">
          <cell r="S1368" t="str">
            <v xml:space="preserve"> </v>
          </cell>
        </row>
        <row r="1369">
          <cell r="S1369" t="str">
            <v xml:space="preserve"> </v>
          </cell>
        </row>
        <row r="1370">
          <cell r="S1370" t="str">
            <v xml:space="preserve"> </v>
          </cell>
        </row>
        <row r="1371">
          <cell r="S1371" t="str">
            <v xml:space="preserve"> </v>
          </cell>
        </row>
        <row r="1372">
          <cell r="S1372" t="str">
            <v xml:space="preserve"> </v>
          </cell>
        </row>
        <row r="1373">
          <cell r="S1373" t="str">
            <v xml:space="preserve"> </v>
          </cell>
        </row>
        <row r="1374">
          <cell r="S1374" t="str">
            <v xml:space="preserve"> </v>
          </cell>
        </row>
        <row r="1375">
          <cell r="S1375" t="str">
            <v xml:space="preserve"> </v>
          </cell>
        </row>
        <row r="1376">
          <cell r="S1376" t="str">
            <v xml:space="preserve"> </v>
          </cell>
        </row>
        <row r="1377">
          <cell r="S1377" t="str">
            <v xml:space="preserve"> </v>
          </cell>
        </row>
        <row r="1378">
          <cell r="S1378" t="str">
            <v xml:space="preserve"> </v>
          </cell>
        </row>
        <row r="1379">
          <cell r="S1379" t="str">
            <v xml:space="preserve"> </v>
          </cell>
        </row>
        <row r="1380">
          <cell r="S1380" t="str">
            <v xml:space="preserve"> </v>
          </cell>
        </row>
        <row r="1381">
          <cell r="S1381" t="str">
            <v xml:space="preserve"> </v>
          </cell>
        </row>
        <row r="1382">
          <cell r="S1382" t="str">
            <v xml:space="preserve"> </v>
          </cell>
        </row>
        <row r="1383">
          <cell r="S1383" t="str">
            <v xml:space="preserve"> </v>
          </cell>
        </row>
        <row r="1384">
          <cell r="S1384" t="str">
            <v xml:space="preserve"> </v>
          </cell>
        </row>
        <row r="1385">
          <cell r="S1385" t="str">
            <v xml:space="preserve"> </v>
          </cell>
        </row>
        <row r="1386">
          <cell r="S1386" t="str">
            <v xml:space="preserve"> </v>
          </cell>
        </row>
        <row r="1387">
          <cell r="S1387" t="str">
            <v xml:space="preserve"> </v>
          </cell>
        </row>
        <row r="1388">
          <cell r="S1388" t="str">
            <v xml:space="preserve"> </v>
          </cell>
        </row>
        <row r="1389">
          <cell r="S1389" t="str">
            <v xml:space="preserve"> </v>
          </cell>
        </row>
        <row r="1390">
          <cell r="S1390" t="str">
            <v xml:space="preserve"> </v>
          </cell>
        </row>
        <row r="1391">
          <cell r="S1391" t="str">
            <v xml:space="preserve"> </v>
          </cell>
        </row>
        <row r="1392">
          <cell r="S1392" t="str">
            <v xml:space="preserve"> </v>
          </cell>
        </row>
        <row r="1393">
          <cell r="S1393" t="str">
            <v xml:space="preserve"> </v>
          </cell>
        </row>
        <row r="1394">
          <cell r="S1394" t="str">
            <v xml:space="preserve"> </v>
          </cell>
        </row>
        <row r="1395">
          <cell r="S1395" t="str">
            <v xml:space="preserve"> </v>
          </cell>
        </row>
        <row r="1396">
          <cell r="S1396" t="str">
            <v xml:space="preserve"> </v>
          </cell>
        </row>
        <row r="1397">
          <cell r="S1397" t="str">
            <v xml:space="preserve"> </v>
          </cell>
        </row>
        <row r="1398">
          <cell r="S1398" t="str">
            <v xml:space="preserve"> </v>
          </cell>
        </row>
        <row r="1399">
          <cell r="S1399" t="str">
            <v xml:space="preserve"> </v>
          </cell>
        </row>
        <row r="1400">
          <cell r="S1400" t="str">
            <v xml:space="preserve"> </v>
          </cell>
        </row>
        <row r="1401">
          <cell r="S1401" t="str">
            <v xml:space="preserve"> </v>
          </cell>
        </row>
        <row r="1402">
          <cell r="S1402" t="str">
            <v xml:space="preserve"> </v>
          </cell>
        </row>
        <row r="1403">
          <cell r="S1403" t="str">
            <v xml:space="preserve"> </v>
          </cell>
        </row>
        <row r="1404">
          <cell r="S1404" t="str">
            <v xml:space="preserve"> </v>
          </cell>
        </row>
        <row r="1405">
          <cell r="S1405" t="str">
            <v xml:space="preserve"> </v>
          </cell>
        </row>
        <row r="1406">
          <cell r="S1406" t="str">
            <v xml:space="preserve"> </v>
          </cell>
        </row>
        <row r="1407">
          <cell r="S1407" t="str">
            <v xml:space="preserve"> </v>
          </cell>
        </row>
        <row r="1408">
          <cell r="S1408" t="str">
            <v xml:space="preserve"> </v>
          </cell>
        </row>
        <row r="1409">
          <cell r="S1409" t="str">
            <v xml:space="preserve"> </v>
          </cell>
        </row>
        <row r="1410">
          <cell r="S1410" t="str">
            <v xml:space="preserve"> </v>
          </cell>
        </row>
        <row r="1411">
          <cell r="S1411" t="str">
            <v xml:space="preserve"> </v>
          </cell>
        </row>
        <row r="1412">
          <cell r="S1412" t="str">
            <v xml:space="preserve"> </v>
          </cell>
        </row>
        <row r="1413">
          <cell r="S1413" t="str">
            <v xml:space="preserve"> </v>
          </cell>
        </row>
        <row r="1414">
          <cell r="S1414" t="str">
            <v xml:space="preserve"> </v>
          </cell>
        </row>
        <row r="1415">
          <cell r="S1415" t="str">
            <v xml:space="preserve"> </v>
          </cell>
        </row>
        <row r="1416">
          <cell r="S1416" t="str">
            <v xml:space="preserve"> </v>
          </cell>
        </row>
        <row r="1417">
          <cell r="S1417" t="str">
            <v xml:space="preserve"> </v>
          </cell>
        </row>
        <row r="1418">
          <cell r="S1418" t="str">
            <v xml:space="preserve"> </v>
          </cell>
        </row>
        <row r="1419">
          <cell r="S1419" t="str">
            <v xml:space="preserve"> </v>
          </cell>
        </row>
        <row r="1420">
          <cell r="S1420" t="str">
            <v xml:space="preserve"> </v>
          </cell>
        </row>
        <row r="1421">
          <cell r="S1421" t="str">
            <v xml:space="preserve"> </v>
          </cell>
        </row>
        <row r="1422">
          <cell r="S1422" t="str">
            <v xml:space="preserve"> </v>
          </cell>
        </row>
        <row r="1423">
          <cell r="S1423" t="str">
            <v xml:space="preserve"> </v>
          </cell>
        </row>
        <row r="1424">
          <cell r="S1424" t="str">
            <v xml:space="preserve"> </v>
          </cell>
        </row>
        <row r="1425">
          <cell r="S1425" t="str">
            <v xml:space="preserve"> </v>
          </cell>
        </row>
        <row r="1426">
          <cell r="S1426" t="str">
            <v xml:space="preserve"> </v>
          </cell>
        </row>
        <row r="1427">
          <cell r="S1427" t="str">
            <v xml:space="preserve"> </v>
          </cell>
        </row>
        <row r="1428">
          <cell r="S1428" t="str">
            <v xml:space="preserve"> </v>
          </cell>
        </row>
        <row r="1429">
          <cell r="S1429" t="str">
            <v xml:space="preserve"> </v>
          </cell>
        </row>
        <row r="1430">
          <cell r="S1430" t="str">
            <v xml:space="preserve"> </v>
          </cell>
        </row>
        <row r="1431">
          <cell r="S1431" t="str">
            <v xml:space="preserve"> </v>
          </cell>
        </row>
        <row r="1432">
          <cell r="S1432" t="str">
            <v xml:space="preserve"> </v>
          </cell>
        </row>
        <row r="1433">
          <cell r="S1433" t="str">
            <v xml:space="preserve"> </v>
          </cell>
        </row>
        <row r="1434">
          <cell r="S1434" t="str">
            <v xml:space="preserve"> </v>
          </cell>
        </row>
        <row r="1435">
          <cell r="S1435" t="str">
            <v xml:space="preserve"> </v>
          </cell>
        </row>
        <row r="1436">
          <cell r="S1436" t="str">
            <v xml:space="preserve"> </v>
          </cell>
        </row>
        <row r="1437">
          <cell r="S1437" t="str">
            <v xml:space="preserve"> </v>
          </cell>
        </row>
        <row r="1438">
          <cell r="S1438" t="str">
            <v xml:space="preserve"> </v>
          </cell>
        </row>
        <row r="1439">
          <cell r="S1439" t="str">
            <v xml:space="preserve"> </v>
          </cell>
        </row>
        <row r="1440">
          <cell r="S1440" t="str">
            <v xml:space="preserve"> </v>
          </cell>
        </row>
        <row r="1441">
          <cell r="S1441" t="str">
            <v xml:space="preserve"> </v>
          </cell>
        </row>
        <row r="1442">
          <cell r="S1442" t="str">
            <v xml:space="preserve"> </v>
          </cell>
        </row>
        <row r="1443">
          <cell r="S1443" t="str">
            <v xml:space="preserve"> </v>
          </cell>
        </row>
        <row r="1444">
          <cell r="S1444" t="str">
            <v xml:space="preserve"> </v>
          </cell>
        </row>
        <row r="1445">
          <cell r="S1445" t="str">
            <v xml:space="preserve"> </v>
          </cell>
        </row>
        <row r="1446">
          <cell r="S1446" t="str">
            <v xml:space="preserve"> </v>
          </cell>
        </row>
        <row r="1447">
          <cell r="S1447" t="str">
            <v xml:space="preserve"> </v>
          </cell>
        </row>
        <row r="1448">
          <cell r="S1448" t="str">
            <v xml:space="preserve"> </v>
          </cell>
        </row>
        <row r="1449">
          <cell r="S1449" t="str">
            <v xml:space="preserve"> </v>
          </cell>
        </row>
        <row r="1450">
          <cell r="S1450" t="str">
            <v xml:space="preserve"> </v>
          </cell>
        </row>
        <row r="1451">
          <cell r="S1451" t="str">
            <v xml:space="preserve"> </v>
          </cell>
        </row>
        <row r="1452">
          <cell r="S1452" t="str">
            <v xml:space="preserve"> </v>
          </cell>
        </row>
        <row r="1453">
          <cell r="S1453" t="str">
            <v xml:space="preserve"> </v>
          </cell>
        </row>
        <row r="1454">
          <cell r="S1454" t="str">
            <v xml:space="preserve"> </v>
          </cell>
        </row>
        <row r="1455">
          <cell r="S1455" t="str">
            <v xml:space="preserve"> </v>
          </cell>
        </row>
        <row r="1456">
          <cell r="S1456" t="str">
            <v xml:space="preserve"> </v>
          </cell>
        </row>
        <row r="1457">
          <cell r="S1457" t="str">
            <v xml:space="preserve"> </v>
          </cell>
        </row>
        <row r="1458">
          <cell r="S1458" t="str">
            <v xml:space="preserve"> </v>
          </cell>
        </row>
        <row r="1459">
          <cell r="S1459" t="str">
            <v xml:space="preserve"> </v>
          </cell>
        </row>
        <row r="1460">
          <cell r="S1460" t="str">
            <v xml:space="preserve"> </v>
          </cell>
        </row>
        <row r="1461">
          <cell r="S1461" t="str">
            <v xml:space="preserve"> </v>
          </cell>
        </row>
        <row r="1462">
          <cell r="S1462" t="str">
            <v xml:space="preserve"> </v>
          </cell>
        </row>
        <row r="1463">
          <cell r="S1463" t="str">
            <v xml:space="preserve"> </v>
          </cell>
        </row>
        <row r="1464">
          <cell r="S1464" t="str">
            <v xml:space="preserve"> </v>
          </cell>
        </row>
        <row r="1465">
          <cell r="S1465" t="str">
            <v xml:space="preserve"> </v>
          </cell>
        </row>
        <row r="1466">
          <cell r="S1466" t="str">
            <v xml:space="preserve"> </v>
          </cell>
        </row>
        <row r="1467">
          <cell r="S1467" t="str">
            <v xml:space="preserve"> </v>
          </cell>
        </row>
        <row r="1468">
          <cell r="S1468" t="str">
            <v xml:space="preserve"> </v>
          </cell>
        </row>
        <row r="1469">
          <cell r="S1469" t="str">
            <v xml:space="preserve"> </v>
          </cell>
        </row>
        <row r="1470">
          <cell r="S1470" t="str">
            <v xml:space="preserve"> </v>
          </cell>
        </row>
        <row r="1471">
          <cell r="S1471" t="str">
            <v xml:space="preserve"> </v>
          </cell>
        </row>
        <row r="1472">
          <cell r="S1472" t="str">
            <v xml:space="preserve"> </v>
          </cell>
        </row>
        <row r="1473">
          <cell r="S1473" t="str">
            <v xml:space="preserve"> </v>
          </cell>
        </row>
        <row r="1474">
          <cell r="S1474" t="str">
            <v xml:space="preserve"> </v>
          </cell>
        </row>
        <row r="1475">
          <cell r="S1475" t="str">
            <v xml:space="preserve"> </v>
          </cell>
        </row>
        <row r="1476">
          <cell r="S1476" t="str">
            <v xml:space="preserve"> </v>
          </cell>
        </row>
        <row r="1477">
          <cell r="S1477" t="str">
            <v xml:space="preserve"> </v>
          </cell>
        </row>
        <row r="1478">
          <cell r="S1478" t="str">
            <v xml:space="preserve"> </v>
          </cell>
        </row>
        <row r="1479">
          <cell r="S1479" t="str">
            <v xml:space="preserve"> </v>
          </cell>
        </row>
        <row r="1480">
          <cell r="S1480" t="str">
            <v xml:space="preserve"> </v>
          </cell>
        </row>
        <row r="1481">
          <cell r="S1481" t="str">
            <v xml:space="preserve"> </v>
          </cell>
        </row>
        <row r="1482">
          <cell r="S1482" t="str">
            <v xml:space="preserve"> </v>
          </cell>
        </row>
        <row r="1483">
          <cell r="S1483" t="str">
            <v xml:space="preserve"> </v>
          </cell>
        </row>
        <row r="1484">
          <cell r="S1484" t="str">
            <v xml:space="preserve"> </v>
          </cell>
        </row>
        <row r="1485">
          <cell r="S1485" t="str">
            <v xml:space="preserve"> </v>
          </cell>
        </row>
        <row r="1486">
          <cell r="S1486" t="str">
            <v xml:space="preserve"> </v>
          </cell>
        </row>
        <row r="1487">
          <cell r="S1487" t="str">
            <v xml:space="preserve"> </v>
          </cell>
        </row>
        <row r="1488">
          <cell r="S1488" t="str">
            <v xml:space="preserve"> </v>
          </cell>
        </row>
        <row r="1489">
          <cell r="S1489" t="str">
            <v xml:space="preserve"> </v>
          </cell>
        </row>
        <row r="1490">
          <cell r="S1490" t="str">
            <v xml:space="preserve"> </v>
          </cell>
        </row>
        <row r="1491">
          <cell r="S1491" t="str">
            <v xml:space="preserve"> </v>
          </cell>
        </row>
        <row r="1492">
          <cell r="S1492" t="str">
            <v xml:space="preserve"> </v>
          </cell>
        </row>
        <row r="1493">
          <cell r="S1493" t="str">
            <v xml:space="preserve"> </v>
          </cell>
        </row>
        <row r="1494">
          <cell r="S1494" t="str">
            <v xml:space="preserve"> </v>
          </cell>
        </row>
        <row r="1495">
          <cell r="S1495" t="str">
            <v xml:space="preserve"> </v>
          </cell>
        </row>
        <row r="1496">
          <cell r="S1496" t="str">
            <v xml:space="preserve"> </v>
          </cell>
        </row>
        <row r="1497">
          <cell r="S1497" t="str">
            <v xml:space="preserve"> </v>
          </cell>
        </row>
        <row r="1498">
          <cell r="S1498" t="str">
            <v xml:space="preserve"> </v>
          </cell>
        </row>
        <row r="1499">
          <cell r="S1499" t="str">
            <v xml:space="preserve"> </v>
          </cell>
        </row>
        <row r="1500">
          <cell r="S1500" t="str">
            <v xml:space="preserve"> </v>
          </cell>
        </row>
        <row r="1501">
          <cell r="S1501" t="str">
            <v xml:space="preserve"> </v>
          </cell>
        </row>
        <row r="1502">
          <cell r="S1502" t="str">
            <v xml:space="preserve"> </v>
          </cell>
        </row>
        <row r="1503">
          <cell r="S1503" t="str">
            <v xml:space="preserve"> </v>
          </cell>
        </row>
        <row r="1504">
          <cell r="S1504" t="str">
            <v xml:space="preserve"> </v>
          </cell>
        </row>
        <row r="1505">
          <cell r="S1505" t="str">
            <v xml:space="preserve"> </v>
          </cell>
        </row>
        <row r="1506">
          <cell r="S1506" t="str">
            <v xml:space="preserve"> </v>
          </cell>
        </row>
        <row r="1507">
          <cell r="S1507" t="str">
            <v xml:space="preserve"> </v>
          </cell>
        </row>
        <row r="1508">
          <cell r="S1508" t="str">
            <v xml:space="preserve"> </v>
          </cell>
        </row>
        <row r="1509">
          <cell r="S1509" t="str">
            <v xml:space="preserve"> </v>
          </cell>
        </row>
        <row r="1510">
          <cell r="S1510" t="str">
            <v xml:space="preserve"> </v>
          </cell>
        </row>
        <row r="1511">
          <cell r="S1511" t="str">
            <v xml:space="preserve"> </v>
          </cell>
        </row>
        <row r="1512">
          <cell r="S1512" t="str">
            <v xml:space="preserve"> </v>
          </cell>
        </row>
        <row r="1513">
          <cell r="S1513" t="str">
            <v xml:space="preserve"> </v>
          </cell>
        </row>
        <row r="1514">
          <cell r="S1514" t="str">
            <v xml:space="preserve"> </v>
          </cell>
        </row>
        <row r="1515">
          <cell r="S1515" t="str">
            <v xml:space="preserve"> </v>
          </cell>
        </row>
        <row r="1516">
          <cell r="S1516" t="str">
            <v xml:space="preserve"> </v>
          </cell>
        </row>
        <row r="1517">
          <cell r="S1517" t="str">
            <v xml:space="preserve"> </v>
          </cell>
        </row>
        <row r="1518">
          <cell r="S1518" t="str">
            <v xml:space="preserve"> </v>
          </cell>
        </row>
        <row r="1519">
          <cell r="S1519" t="str">
            <v xml:space="preserve"> </v>
          </cell>
        </row>
        <row r="1520">
          <cell r="S1520" t="str">
            <v xml:space="preserve"> </v>
          </cell>
        </row>
        <row r="1521">
          <cell r="S1521" t="str">
            <v xml:space="preserve"> </v>
          </cell>
        </row>
        <row r="1522">
          <cell r="S1522" t="str">
            <v xml:space="preserve"> </v>
          </cell>
        </row>
        <row r="1523">
          <cell r="S1523" t="str">
            <v xml:space="preserve"> </v>
          </cell>
        </row>
        <row r="1524">
          <cell r="S1524" t="str">
            <v xml:space="preserve"> </v>
          </cell>
        </row>
        <row r="1525">
          <cell r="S1525" t="str">
            <v xml:space="preserve"> </v>
          </cell>
        </row>
        <row r="1526">
          <cell r="S1526" t="str">
            <v xml:space="preserve"> </v>
          </cell>
        </row>
        <row r="1527">
          <cell r="S1527" t="str">
            <v xml:space="preserve"> </v>
          </cell>
        </row>
        <row r="1528">
          <cell r="S1528" t="str">
            <v xml:space="preserve"> </v>
          </cell>
        </row>
        <row r="1529">
          <cell r="S1529" t="str">
            <v xml:space="preserve"> </v>
          </cell>
        </row>
        <row r="1530">
          <cell r="S1530" t="str">
            <v xml:space="preserve"> </v>
          </cell>
        </row>
        <row r="1531">
          <cell r="S1531" t="str">
            <v xml:space="preserve"> </v>
          </cell>
        </row>
        <row r="1532">
          <cell r="S1532" t="str">
            <v xml:space="preserve"> </v>
          </cell>
        </row>
        <row r="1533">
          <cell r="S1533" t="str">
            <v xml:space="preserve"> </v>
          </cell>
        </row>
        <row r="1534">
          <cell r="S1534" t="str">
            <v xml:space="preserve"> </v>
          </cell>
        </row>
        <row r="1535">
          <cell r="S1535" t="str">
            <v xml:space="preserve"> </v>
          </cell>
        </row>
        <row r="1536">
          <cell r="S1536" t="str">
            <v xml:space="preserve"> </v>
          </cell>
        </row>
        <row r="1537">
          <cell r="S1537" t="str">
            <v xml:space="preserve"> </v>
          </cell>
        </row>
        <row r="1538">
          <cell r="S1538" t="str">
            <v xml:space="preserve"> </v>
          </cell>
        </row>
        <row r="1539">
          <cell r="S1539" t="str">
            <v xml:space="preserve"> </v>
          </cell>
        </row>
        <row r="1540">
          <cell r="S1540" t="str">
            <v xml:space="preserve"> </v>
          </cell>
        </row>
        <row r="1541">
          <cell r="S1541" t="str">
            <v xml:space="preserve"> </v>
          </cell>
        </row>
        <row r="1542">
          <cell r="S1542" t="str">
            <v xml:space="preserve"> </v>
          </cell>
        </row>
        <row r="1543">
          <cell r="S1543" t="str">
            <v xml:space="preserve"> </v>
          </cell>
        </row>
        <row r="1544">
          <cell r="S1544" t="str">
            <v xml:space="preserve"> </v>
          </cell>
        </row>
        <row r="1545">
          <cell r="S1545" t="str">
            <v xml:space="preserve"> </v>
          </cell>
        </row>
        <row r="1546">
          <cell r="S1546" t="str">
            <v xml:space="preserve"> </v>
          </cell>
        </row>
        <row r="1547">
          <cell r="S1547" t="str">
            <v xml:space="preserve"> </v>
          </cell>
        </row>
        <row r="1548">
          <cell r="S1548" t="str">
            <v xml:space="preserve"> </v>
          </cell>
        </row>
        <row r="1549">
          <cell r="S1549" t="str">
            <v xml:space="preserve"> </v>
          </cell>
        </row>
        <row r="1550">
          <cell r="S1550" t="str">
            <v xml:space="preserve"> </v>
          </cell>
        </row>
        <row r="1551">
          <cell r="S1551" t="str">
            <v xml:space="preserve"> </v>
          </cell>
        </row>
        <row r="1552">
          <cell r="S1552" t="str">
            <v xml:space="preserve"> </v>
          </cell>
        </row>
        <row r="1553">
          <cell r="S1553" t="str">
            <v xml:space="preserve"> </v>
          </cell>
        </row>
        <row r="1554">
          <cell r="S1554" t="str">
            <v xml:space="preserve"> </v>
          </cell>
        </row>
        <row r="1555">
          <cell r="S1555" t="str">
            <v xml:space="preserve"> </v>
          </cell>
        </row>
        <row r="1556">
          <cell r="S1556" t="str">
            <v xml:space="preserve"> </v>
          </cell>
        </row>
        <row r="1557">
          <cell r="S1557" t="str">
            <v xml:space="preserve"> </v>
          </cell>
        </row>
        <row r="1558">
          <cell r="S1558" t="str">
            <v xml:space="preserve"> </v>
          </cell>
        </row>
        <row r="1559">
          <cell r="S1559" t="str">
            <v xml:space="preserve"> </v>
          </cell>
        </row>
        <row r="1560">
          <cell r="S1560" t="str">
            <v xml:space="preserve"> </v>
          </cell>
        </row>
        <row r="1561">
          <cell r="S1561" t="str">
            <v xml:space="preserve"> </v>
          </cell>
        </row>
        <row r="1562">
          <cell r="S1562" t="str">
            <v xml:space="preserve"> </v>
          </cell>
        </row>
        <row r="1563">
          <cell r="S1563" t="str">
            <v xml:space="preserve"> </v>
          </cell>
        </row>
        <row r="1564">
          <cell r="S1564" t="str">
            <v xml:space="preserve"> </v>
          </cell>
        </row>
        <row r="1565">
          <cell r="S1565" t="str">
            <v xml:space="preserve"> </v>
          </cell>
        </row>
        <row r="1566">
          <cell r="S1566" t="str">
            <v xml:space="preserve"> </v>
          </cell>
        </row>
        <row r="1567">
          <cell r="S1567" t="str">
            <v xml:space="preserve"> </v>
          </cell>
        </row>
        <row r="1568">
          <cell r="S1568" t="str">
            <v xml:space="preserve"> </v>
          </cell>
        </row>
        <row r="1569">
          <cell r="S1569" t="str">
            <v xml:space="preserve"> </v>
          </cell>
        </row>
        <row r="1570">
          <cell r="S1570" t="str">
            <v xml:space="preserve"> </v>
          </cell>
        </row>
        <row r="1571">
          <cell r="S1571" t="str">
            <v xml:space="preserve"> </v>
          </cell>
        </row>
        <row r="1572">
          <cell r="S1572" t="str">
            <v xml:space="preserve"> </v>
          </cell>
        </row>
        <row r="1573">
          <cell r="S1573" t="str">
            <v xml:space="preserve"> </v>
          </cell>
        </row>
        <row r="1574">
          <cell r="S1574" t="str">
            <v xml:space="preserve"> </v>
          </cell>
        </row>
        <row r="1575">
          <cell r="S1575" t="str">
            <v xml:space="preserve"> </v>
          </cell>
        </row>
        <row r="1576">
          <cell r="S1576" t="str">
            <v xml:space="preserve"> </v>
          </cell>
        </row>
        <row r="1577">
          <cell r="S1577" t="str">
            <v xml:space="preserve"> </v>
          </cell>
        </row>
        <row r="1578">
          <cell r="S1578" t="str">
            <v xml:space="preserve"> </v>
          </cell>
        </row>
        <row r="1579">
          <cell r="S1579" t="str">
            <v xml:space="preserve"> </v>
          </cell>
        </row>
        <row r="1580">
          <cell r="S1580" t="str">
            <v xml:space="preserve"> </v>
          </cell>
        </row>
        <row r="1581">
          <cell r="S1581" t="str">
            <v xml:space="preserve"> </v>
          </cell>
        </row>
        <row r="1582">
          <cell r="S1582" t="str">
            <v xml:space="preserve"> </v>
          </cell>
        </row>
        <row r="1583">
          <cell r="S1583" t="str">
            <v xml:space="preserve"> </v>
          </cell>
        </row>
        <row r="1584">
          <cell r="S1584" t="str">
            <v xml:space="preserve"> </v>
          </cell>
        </row>
        <row r="1585">
          <cell r="S1585" t="str">
            <v xml:space="preserve"> </v>
          </cell>
        </row>
        <row r="1586">
          <cell r="S1586" t="str">
            <v xml:space="preserve"> </v>
          </cell>
        </row>
        <row r="1587">
          <cell r="S1587" t="str">
            <v xml:space="preserve"> </v>
          </cell>
        </row>
        <row r="1588">
          <cell r="S1588" t="str">
            <v xml:space="preserve"> </v>
          </cell>
        </row>
        <row r="1589">
          <cell r="S1589" t="str">
            <v xml:space="preserve"> </v>
          </cell>
        </row>
        <row r="1590">
          <cell r="S1590" t="str">
            <v xml:space="preserve"> </v>
          </cell>
        </row>
        <row r="1591">
          <cell r="S1591" t="str">
            <v xml:space="preserve"> </v>
          </cell>
        </row>
        <row r="1592">
          <cell r="S1592" t="str">
            <v xml:space="preserve"> </v>
          </cell>
        </row>
        <row r="1593">
          <cell r="S1593" t="str">
            <v xml:space="preserve"> </v>
          </cell>
        </row>
        <row r="1594">
          <cell r="S1594" t="str">
            <v xml:space="preserve"> </v>
          </cell>
        </row>
        <row r="1595">
          <cell r="S1595" t="str">
            <v xml:space="preserve"> </v>
          </cell>
        </row>
        <row r="1596">
          <cell r="S1596" t="str">
            <v xml:space="preserve"> </v>
          </cell>
        </row>
        <row r="1597">
          <cell r="S1597" t="str">
            <v xml:space="preserve"> </v>
          </cell>
        </row>
        <row r="1598">
          <cell r="S1598" t="str">
            <v xml:space="preserve"> </v>
          </cell>
        </row>
        <row r="1599">
          <cell r="S1599" t="str">
            <v xml:space="preserve"> </v>
          </cell>
        </row>
        <row r="1600">
          <cell r="S1600" t="str">
            <v xml:space="preserve"> </v>
          </cell>
        </row>
        <row r="1601">
          <cell r="S1601" t="str">
            <v xml:space="preserve"> </v>
          </cell>
        </row>
        <row r="1602">
          <cell r="S1602" t="str">
            <v xml:space="preserve"> </v>
          </cell>
        </row>
        <row r="1603">
          <cell r="S1603" t="str">
            <v xml:space="preserve"> </v>
          </cell>
        </row>
        <row r="1604">
          <cell r="S1604" t="str">
            <v xml:space="preserve"> </v>
          </cell>
        </row>
        <row r="1605">
          <cell r="S1605" t="str">
            <v xml:space="preserve"> </v>
          </cell>
        </row>
        <row r="1606">
          <cell r="S1606" t="str">
            <v xml:space="preserve"> </v>
          </cell>
        </row>
        <row r="1607">
          <cell r="S1607" t="str">
            <v xml:space="preserve"> </v>
          </cell>
        </row>
        <row r="1608">
          <cell r="S1608" t="str">
            <v xml:space="preserve"> </v>
          </cell>
        </row>
        <row r="1609">
          <cell r="S1609" t="str">
            <v xml:space="preserve"> </v>
          </cell>
        </row>
        <row r="1610">
          <cell r="S1610" t="str">
            <v xml:space="preserve"> </v>
          </cell>
        </row>
        <row r="1611">
          <cell r="S1611" t="str">
            <v xml:space="preserve"> </v>
          </cell>
        </row>
        <row r="1612">
          <cell r="S1612" t="str">
            <v xml:space="preserve"> </v>
          </cell>
        </row>
        <row r="1613">
          <cell r="S1613" t="str">
            <v xml:space="preserve"> </v>
          </cell>
        </row>
        <row r="1614">
          <cell r="S1614" t="str">
            <v xml:space="preserve"> </v>
          </cell>
        </row>
        <row r="1615">
          <cell r="S1615" t="str">
            <v xml:space="preserve"> </v>
          </cell>
        </row>
        <row r="1616">
          <cell r="S1616" t="str">
            <v xml:space="preserve"> </v>
          </cell>
        </row>
        <row r="1617">
          <cell r="S1617" t="str">
            <v xml:space="preserve"> </v>
          </cell>
        </row>
        <row r="1618">
          <cell r="S1618" t="str">
            <v xml:space="preserve"> </v>
          </cell>
        </row>
        <row r="1619">
          <cell r="S1619" t="str">
            <v xml:space="preserve"> </v>
          </cell>
        </row>
        <row r="1620">
          <cell r="S1620" t="str">
            <v xml:space="preserve"> </v>
          </cell>
        </row>
        <row r="1621">
          <cell r="S1621" t="str">
            <v xml:space="preserve"> </v>
          </cell>
        </row>
        <row r="1622">
          <cell r="S1622" t="str">
            <v xml:space="preserve"> </v>
          </cell>
        </row>
        <row r="1623">
          <cell r="S1623" t="str">
            <v xml:space="preserve"> </v>
          </cell>
        </row>
        <row r="1624">
          <cell r="S1624" t="str">
            <v xml:space="preserve"> </v>
          </cell>
        </row>
        <row r="1625">
          <cell r="S1625" t="str">
            <v xml:space="preserve"> </v>
          </cell>
        </row>
        <row r="1626">
          <cell r="S1626" t="str">
            <v xml:space="preserve"> </v>
          </cell>
        </row>
        <row r="1627">
          <cell r="S1627" t="str">
            <v xml:space="preserve"> </v>
          </cell>
        </row>
        <row r="1628">
          <cell r="S1628" t="str">
            <v xml:space="preserve"> </v>
          </cell>
        </row>
        <row r="1629">
          <cell r="S1629" t="str">
            <v xml:space="preserve"> </v>
          </cell>
        </row>
        <row r="1630">
          <cell r="S1630" t="str">
            <v xml:space="preserve"> </v>
          </cell>
        </row>
        <row r="1631">
          <cell r="S1631" t="str">
            <v xml:space="preserve"> </v>
          </cell>
        </row>
        <row r="1632">
          <cell r="S1632" t="str">
            <v xml:space="preserve"> </v>
          </cell>
        </row>
        <row r="1633">
          <cell r="S1633" t="str">
            <v xml:space="preserve"> </v>
          </cell>
        </row>
        <row r="1634">
          <cell r="S1634" t="str">
            <v xml:space="preserve"> </v>
          </cell>
        </row>
        <row r="1635">
          <cell r="S1635" t="str">
            <v xml:space="preserve"> </v>
          </cell>
        </row>
        <row r="1636">
          <cell r="S1636" t="str">
            <v xml:space="preserve"> </v>
          </cell>
        </row>
        <row r="1637">
          <cell r="S1637" t="str">
            <v xml:space="preserve"> </v>
          </cell>
        </row>
        <row r="1638">
          <cell r="S1638" t="str">
            <v xml:space="preserve"> </v>
          </cell>
        </row>
        <row r="1639">
          <cell r="S1639" t="str">
            <v xml:space="preserve"> </v>
          </cell>
        </row>
        <row r="1640">
          <cell r="S1640" t="str">
            <v xml:space="preserve"> </v>
          </cell>
        </row>
        <row r="1641">
          <cell r="S1641" t="str">
            <v xml:space="preserve"> </v>
          </cell>
        </row>
        <row r="1642">
          <cell r="S1642" t="str">
            <v xml:space="preserve"> </v>
          </cell>
        </row>
        <row r="1643">
          <cell r="S1643" t="str">
            <v xml:space="preserve"> </v>
          </cell>
        </row>
        <row r="1644">
          <cell r="S1644" t="str">
            <v xml:space="preserve"> </v>
          </cell>
        </row>
        <row r="1645">
          <cell r="S1645" t="str">
            <v xml:space="preserve"> </v>
          </cell>
        </row>
        <row r="1646">
          <cell r="S1646" t="str">
            <v xml:space="preserve"> </v>
          </cell>
        </row>
        <row r="1647">
          <cell r="S1647" t="str">
            <v xml:space="preserve"> </v>
          </cell>
        </row>
        <row r="1648">
          <cell r="S1648" t="str">
            <v xml:space="preserve"> </v>
          </cell>
        </row>
        <row r="1649">
          <cell r="S1649" t="str">
            <v xml:space="preserve"> </v>
          </cell>
        </row>
        <row r="1650">
          <cell r="S1650" t="str">
            <v xml:space="preserve"> </v>
          </cell>
        </row>
        <row r="1651">
          <cell r="S1651" t="str">
            <v xml:space="preserve"> </v>
          </cell>
        </row>
        <row r="1652">
          <cell r="S1652" t="str">
            <v xml:space="preserve"> </v>
          </cell>
        </row>
        <row r="1653">
          <cell r="S1653" t="str">
            <v xml:space="preserve"> </v>
          </cell>
        </row>
        <row r="1654">
          <cell r="S1654" t="str">
            <v xml:space="preserve"> </v>
          </cell>
        </row>
        <row r="1655">
          <cell r="S1655" t="str">
            <v xml:space="preserve"> </v>
          </cell>
        </row>
        <row r="1656">
          <cell r="S1656" t="str">
            <v xml:space="preserve"> </v>
          </cell>
        </row>
        <row r="1657">
          <cell r="S1657" t="str">
            <v xml:space="preserve"> </v>
          </cell>
        </row>
        <row r="1658">
          <cell r="S1658" t="str">
            <v xml:space="preserve"> </v>
          </cell>
        </row>
        <row r="1659">
          <cell r="S1659" t="str">
            <v xml:space="preserve"> </v>
          </cell>
        </row>
        <row r="1660">
          <cell r="S1660" t="str">
            <v xml:space="preserve"> </v>
          </cell>
        </row>
        <row r="1661">
          <cell r="S1661" t="str">
            <v xml:space="preserve"> </v>
          </cell>
        </row>
        <row r="1662">
          <cell r="S1662" t="str">
            <v xml:space="preserve"> </v>
          </cell>
        </row>
        <row r="1663">
          <cell r="S1663" t="str">
            <v xml:space="preserve"> </v>
          </cell>
        </row>
        <row r="1664">
          <cell r="S1664" t="str">
            <v xml:space="preserve"> </v>
          </cell>
        </row>
        <row r="1665">
          <cell r="S1665" t="str">
            <v xml:space="preserve"> </v>
          </cell>
        </row>
        <row r="1666">
          <cell r="S1666" t="str">
            <v xml:space="preserve"> </v>
          </cell>
        </row>
        <row r="1667">
          <cell r="S1667" t="str">
            <v xml:space="preserve"> </v>
          </cell>
        </row>
        <row r="1668">
          <cell r="S1668" t="str">
            <v xml:space="preserve"> </v>
          </cell>
        </row>
        <row r="1669">
          <cell r="S1669" t="str">
            <v xml:space="preserve"> </v>
          </cell>
        </row>
        <row r="1670">
          <cell r="S1670" t="str">
            <v xml:space="preserve"> </v>
          </cell>
        </row>
        <row r="1671">
          <cell r="S1671" t="str">
            <v xml:space="preserve"> </v>
          </cell>
        </row>
        <row r="1672">
          <cell r="S1672" t="str">
            <v xml:space="preserve"> </v>
          </cell>
        </row>
        <row r="1673">
          <cell r="S1673" t="str">
            <v xml:space="preserve"> </v>
          </cell>
        </row>
        <row r="1674">
          <cell r="S1674" t="str">
            <v xml:space="preserve"> </v>
          </cell>
        </row>
        <row r="1675">
          <cell r="S1675" t="str">
            <v xml:space="preserve"> </v>
          </cell>
        </row>
        <row r="1676">
          <cell r="S1676" t="str">
            <v xml:space="preserve"> </v>
          </cell>
        </row>
        <row r="1677">
          <cell r="S1677" t="str">
            <v xml:space="preserve"> </v>
          </cell>
        </row>
        <row r="1678">
          <cell r="S1678" t="str">
            <v xml:space="preserve"> </v>
          </cell>
        </row>
        <row r="1679">
          <cell r="S1679" t="str">
            <v xml:space="preserve"> </v>
          </cell>
        </row>
        <row r="1680">
          <cell r="S1680" t="str">
            <v xml:space="preserve"> </v>
          </cell>
        </row>
        <row r="1681">
          <cell r="S1681" t="str">
            <v xml:space="preserve"> </v>
          </cell>
        </row>
        <row r="1682">
          <cell r="S1682" t="str">
            <v xml:space="preserve"> </v>
          </cell>
        </row>
        <row r="1683">
          <cell r="S1683" t="str">
            <v xml:space="preserve"> </v>
          </cell>
        </row>
        <row r="1684">
          <cell r="S1684" t="str">
            <v xml:space="preserve"> </v>
          </cell>
        </row>
        <row r="1685">
          <cell r="S1685" t="str">
            <v xml:space="preserve"> </v>
          </cell>
        </row>
        <row r="1686">
          <cell r="S1686" t="str">
            <v xml:space="preserve"> </v>
          </cell>
        </row>
        <row r="1687">
          <cell r="S1687" t="str">
            <v xml:space="preserve"> </v>
          </cell>
        </row>
        <row r="1688">
          <cell r="S1688" t="str">
            <v xml:space="preserve"> </v>
          </cell>
        </row>
        <row r="1689">
          <cell r="S1689" t="str">
            <v xml:space="preserve"> </v>
          </cell>
        </row>
        <row r="1690">
          <cell r="S1690" t="str">
            <v xml:space="preserve"> </v>
          </cell>
        </row>
        <row r="1691">
          <cell r="S1691" t="str">
            <v xml:space="preserve"> </v>
          </cell>
        </row>
        <row r="1692">
          <cell r="S1692" t="str">
            <v xml:space="preserve"> </v>
          </cell>
        </row>
        <row r="1693">
          <cell r="S1693" t="str">
            <v xml:space="preserve"> </v>
          </cell>
        </row>
        <row r="1694">
          <cell r="S1694" t="str">
            <v xml:space="preserve"> </v>
          </cell>
        </row>
        <row r="1695">
          <cell r="S1695" t="str">
            <v xml:space="preserve"> </v>
          </cell>
        </row>
        <row r="1696">
          <cell r="S1696" t="str">
            <v xml:space="preserve"> </v>
          </cell>
        </row>
        <row r="1697">
          <cell r="S1697" t="str">
            <v xml:space="preserve"> </v>
          </cell>
        </row>
        <row r="1698">
          <cell r="S1698" t="str">
            <v xml:space="preserve"> </v>
          </cell>
        </row>
        <row r="1699">
          <cell r="S1699" t="str">
            <v xml:space="preserve"> </v>
          </cell>
        </row>
        <row r="1700">
          <cell r="S1700" t="str">
            <v xml:space="preserve"> </v>
          </cell>
        </row>
        <row r="1701">
          <cell r="S1701" t="str">
            <v xml:space="preserve"> </v>
          </cell>
        </row>
        <row r="1702">
          <cell r="S1702" t="str">
            <v xml:space="preserve"> </v>
          </cell>
        </row>
        <row r="1703">
          <cell r="S1703" t="str">
            <v xml:space="preserve"> </v>
          </cell>
        </row>
        <row r="1704">
          <cell r="S1704" t="str">
            <v xml:space="preserve"> </v>
          </cell>
        </row>
        <row r="1705">
          <cell r="S1705" t="str">
            <v xml:space="preserve"> </v>
          </cell>
        </row>
        <row r="1706">
          <cell r="S1706" t="str">
            <v xml:space="preserve"> </v>
          </cell>
        </row>
        <row r="1707">
          <cell r="S1707" t="str">
            <v xml:space="preserve"> </v>
          </cell>
        </row>
        <row r="1708">
          <cell r="S1708" t="str">
            <v xml:space="preserve"> </v>
          </cell>
        </row>
        <row r="1709">
          <cell r="S1709" t="str">
            <v xml:space="preserve"> </v>
          </cell>
        </row>
        <row r="1710">
          <cell r="S1710" t="str">
            <v xml:space="preserve"> </v>
          </cell>
        </row>
        <row r="1711">
          <cell r="S1711" t="str">
            <v xml:space="preserve"> </v>
          </cell>
        </row>
        <row r="1712">
          <cell r="S1712" t="str">
            <v xml:space="preserve"> </v>
          </cell>
        </row>
        <row r="1713">
          <cell r="S1713" t="str">
            <v xml:space="preserve"> </v>
          </cell>
        </row>
        <row r="1714">
          <cell r="S1714" t="str">
            <v xml:space="preserve"> </v>
          </cell>
        </row>
        <row r="1715">
          <cell r="S1715" t="str">
            <v xml:space="preserve"> </v>
          </cell>
        </row>
        <row r="1716">
          <cell r="S1716" t="str">
            <v xml:space="preserve"> </v>
          </cell>
        </row>
        <row r="1717">
          <cell r="S1717" t="str">
            <v xml:space="preserve"> </v>
          </cell>
        </row>
        <row r="1718">
          <cell r="S1718" t="str">
            <v xml:space="preserve"> </v>
          </cell>
        </row>
        <row r="1719">
          <cell r="S1719" t="str">
            <v xml:space="preserve"> </v>
          </cell>
        </row>
        <row r="1720">
          <cell r="S1720" t="str">
            <v xml:space="preserve"> </v>
          </cell>
        </row>
        <row r="1721">
          <cell r="S1721" t="str">
            <v xml:space="preserve"> </v>
          </cell>
        </row>
        <row r="1722">
          <cell r="S1722" t="str">
            <v xml:space="preserve"> </v>
          </cell>
        </row>
        <row r="1723">
          <cell r="S1723" t="str">
            <v xml:space="preserve"> </v>
          </cell>
        </row>
        <row r="1724">
          <cell r="S1724" t="str">
            <v xml:space="preserve"> </v>
          </cell>
        </row>
        <row r="1725">
          <cell r="S1725" t="str">
            <v xml:space="preserve"> </v>
          </cell>
        </row>
        <row r="1726">
          <cell r="S1726" t="str">
            <v xml:space="preserve"> </v>
          </cell>
        </row>
        <row r="1727">
          <cell r="S1727" t="str">
            <v xml:space="preserve"> </v>
          </cell>
        </row>
        <row r="1728">
          <cell r="S1728" t="str">
            <v xml:space="preserve"> </v>
          </cell>
        </row>
        <row r="1729">
          <cell r="S1729" t="str">
            <v xml:space="preserve"> </v>
          </cell>
        </row>
        <row r="1730">
          <cell r="S1730" t="str">
            <v xml:space="preserve"> </v>
          </cell>
        </row>
        <row r="1731">
          <cell r="S1731" t="str">
            <v xml:space="preserve"> </v>
          </cell>
        </row>
        <row r="1732">
          <cell r="S1732" t="str">
            <v xml:space="preserve"> </v>
          </cell>
        </row>
        <row r="1733">
          <cell r="S1733" t="str">
            <v xml:space="preserve"> </v>
          </cell>
        </row>
        <row r="1734">
          <cell r="S1734" t="str">
            <v xml:space="preserve"> </v>
          </cell>
        </row>
        <row r="1735">
          <cell r="S1735" t="str">
            <v xml:space="preserve"> </v>
          </cell>
        </row>
        <row r="1736">
          <cell r="S1736" t="str">
            <v xml:space="preserve"> </v>
          </cell>
        </row>
        <row r="1737">
          <cell r="S1737" t="str">
            <v xml:space="preserve"> </v>
          </cell>
        </row>
        <row r="1738">
          <cell r="S1738" t="str">
            <v xml:space="preserve"> </v>
          </cell>
        </row>
        <row r="1739">
          <cell r="S1739" t="str">
            <v xml:space="preserve"> </v>
          </cell>
        </row>
        <row r="1740">
          <cell r="S1740" t="str">
            <v xml:space="preserve"> </v>
          </cell>
        </row>
        <row r="1741">
          <cell r="S1741" t="str">
            <v xml:space="preserve"> </v>
          </cell>
        </row>
        <row r="1742">
          <cell r="S1742" t="str">
            <v xml:space="preserve"> </v>
          </cell>
        </row>
        <row r="1743">
          <cell r="S1743" t="str">
            <v xml:space="preserve"> </v>
          </cell>
        </row>
        <row r="1744">
          <cell r="S1744" t="str">
            <v xml:space="preserve"> </v>
          </cell>
        </row>
        <row r="1745">
          <cell r="S1745" t="str">
            <v xml:space="preserve"> </v>
          </cell>
        </row>
        <row r="1746">
          <cell r="S1746" t="str">
            <v xml:space="preserve"> </v>
          </cell>
        </row>
        <row r="1747">
          <cell r="S1747" t="str">
            <v xml:space="preserve"> </v>
          </cell>
        </row>
        <row r="1748">
          <cell r="S1748" t="str">
            <v xml:space="preserve"> </v>
          </cell>
        </row>
        <row r="1749">
          <cell r="S1749" t="str">
            <v xml:space="preserve"> </v>
          </cell>
        </row>
        <row r="1750">
          <cell r="S1750" t="str">
            <v xml:space="preserve"> </v>
          </cell>
        </row>
        <row r="1751">
          <cell r="S1751" t="str">
            <v xml:space="preserve"> </v>
          </cell>
        </row>
        <row r="1752">
          <cell r="S1752" t="str">
            <v xml:space="preserve"> </v>
          </cell>
        </row>
        <row r="1753">
          <cell r="S1753" t="str">
            <v xml:space="preserve"> </v>
          </cell>
        </row>
        <row r="1754">
          <cell r="S1754" t="str">
            <v xml:space="preserve"> </v>
          </cell>
        </row>
        <row r="1755">
          <cell r="S1755" t="str">
            <v xml:space="preserve"> </v>
          </cell>
        </row>
        <row r="1756">
          <cell r="S1756" t="str">
            <v xml:space="preserve"> </v>
          </cell>
        </row>
        <row r="1757">
          <cell r="S1757" t="str">
            <v xml:space="preserve"> </v>
          </cell>
        </row>
        <row r="1758">
          <cell r="S1758" t="str">
            <v xml:space="preserve"> </v>
          </cell>
        </row>
        <row r="1759">
          <cell r="S1759" t="str">
            <v xml:space="preserve"> </v>
          </cell>
        </row>
        <row r="1760">
          <cell r="S1760" t="str">
            <v xml:space="preserve"> </v>
          </cell>
        </row>
        <row r="1761">
          <cell r="S1761" t="str">
            <v xml:space="preserve"> </v>
          </cell>
        </row>
        <row r="1762">
          <cell r="S1762" t="str">
            <v xml:space="preserve"> </v>
          </cell>
        </row>
        <row r="1763">
          <cell r="S1763" t="str">
            <v xml:space="preserve"> </v>
          </cell>
        </row>
        <row r="1764">
          <cell r="S1764" t="str">
            <v xml:space="preserve"> </v>
          </cell>
        </row>
        <row r="1765">
          <cell r="S1765" t="str">
            <v xml:space="preserve"> </v>
          </cell>
        </row>
        <row r="1766">
          <cell r="S1766" t="str">
            <v xml:space="preserve"> </v>
          </cell>
        </row>
        <row r="1767">
          <cell r="S1767" t="str">
            <v xml:space="preserve"> </v>
          </cell>
        </row>
        <row r="1768">
          <cell r="S1768" t="str">
            <v xml:space="preserve"> </v>
          </cell>
        </row>
        <row r="1769">
          <cell r="S1769" t="str">
            <v xml:space="preserve"> </v>
          </cell>
        </row>
        <row r="1770">
          <cell r="S1770" t="str">
            <v xml:space="preserve"> </v>
          </cell>
        </row>
        <row r="1771">
          <cell r="S1771" t="str">
            <v xml:space="preserve"> </v>
          </cell>
        </row>
        <row r="1772">
          <cell r="S1772" t="str">
            <v xml:space="preserve"> </v>
          </cell>
        </row>
        <row r="1773">
          <cell r="S1773" t="str">
            <v xml:space="preserve"> </v>
          </cell>
        </row>
        <row r="1774">
          <cell r="S1774" t="str">
            <v xml:space="preserve"> </v>
          </cell>
        </row>
        <row r="1775">
          <cell r="S1775" t="str">
            <v xml:space="preserve"> </v>
          </cell>
        </row>
        <row r="1776">
          <cell r="S1776" t="str">
            <v xml:space="preserve"> </v>
          </cell>
        </row>
        <row r="1777">
          <cell r="S1777" t="str">
            <v xml:space="preserve"> </v>
          </cell>
        </row>
        <row r="1778">
          <cell r="S1778" t="str">
            <v xml:space="preserve"> </v>
          </cell>
        </row>
        <row r="1779">
          <cell r="S1779" t="str">
            <v xml:space="preserve"> </v>
          </cell>
        </row>
        <row r="1780">
          <cell r="S1780" t="str">
            <v xml:space="preserve"> </v>
          </cell>
        </row>
        <row r="1781">
          <cell r="S1781" t="str">
            <v xml:space="preserve"> </v>
          </cell>
        </row>
        <row r="1782">
          <cell r="S1782" t="str">
            <v xml:space="preserve"> </v>
          </cell>
        </row>
        <row r="1783">
          <cell r="S1783" t="str">
            <v xml:space="preserve"> </v>
          </cell>
        </row>
        <row r="1784">
          <cell r="S1784" t="str">
            <v xml:space="preserve"> </v>
          </cell>
        </row>
        <row r="1785">
          <cell r="S1785" t="str">
            <v xml:space="preserve"> </v>
          </cell>
        </row>
        <row r="1786">
          <cell r="S1786" t="str">
            <v xml:space="preserve"> </v>
          </cell>
        </row>
        <row r="1787">
          <cell r="S1787" t="str">
            <v xml:space="preserve"> </v>
          </cell>
        </row>
        <row r="1788">
          <cell r="S1788" t="str">
            <v xml:space="preserve"> </v>
          </cell>
        </row>
        <row r="1789">
          <cell r="S1789" t="str">
            <v xml:space="preserve"> </v>
          </cell>
        </row>
        <row r="1790">
          <cell r="S1790" t="str">
            <v xml:space="preserve"> </v>
          </cell>
        </row>
        <row r="1791">
          <cell r="S1791" t="str">
            <v xml:space="preserve"> </v>
          </cell>
        </row>
        <row r="1792">
          <cell r="S1792" t="str">
            <v xml:space="preserve"> </v>
          </cell>
        </row>
        <row r="1793">
          <cell r="S1793" t="str">
            <v xml:space="preserve"> </v>
          </cell>
        </row>
        <row r="1794">
          <cell r="S1794" t="str">
            <v xml:space="preserve"> </v>
          </cell>
        </row>
        <row r="1795">
          <cell r="S1795" t="str">
            <v xml:space="preserve"> </v>
          </cell>
        </row>
        <row r="1796">
          <cell r="S1796" t="str">
            <v xml:space="preserve"> </v>
          </cell>
        </row>
        <row r="1797">
          <cell r="S1797" t="str">
            <v xml:space="preserve"> </v>
          </cell>
        </row>
        <row r="1798">
          <cell r="S1798" t="str">
            <v xml:space="preserve"> </v>
          </cell>
        </row>
        <row r="1799">
          <cell r="S1799" t="str">
            <v xml:space="preserve"> </v>
          </cell>
        </row>
        <row r="1800">
          <cell r="S1800" t="str">
            <v xml:space="preserve"> </v>
          </cell>
        </row>
        <row r="1801">
          <cell r="S1801" t="str">
            <v xml:space="preserve"> </v>
          </cell>
        </row>
        <row r="1802">
          <cell r="S1802" t="str">
            <v xml:space="preserve"> </v>
          </cell>
        </row>
        <row r="1803">
          <cell r="S1803" t="str">
            <v xml:space="preserve"> </v>
          </cell>
        </row>
        <row r="1804">
          <cell r="S1804" t="str">
            <v xml:space="preserve"> </v>
          </cell>
        </row>
        <row r="1805">
          <cell r="S1805" t="str">
            <v xml:space="preserve"> </v>
          </cell>
        </row>
        <row r="1806">
          <cell r="S1806" t="str">
            <v xml:space="preserve"> </v>
          </cell>
        </row>
        <row r="1807">
          <cell r="S1807" t="str">
            <v xml:space="preserve"> </v>
          </cell>
        </row>
        <row r="1808">
          <cell r="S1808" t="str">
            <v xml:space="preserve"> </v>
          </cell>
        </row>
        <row r="1809">
          <cell r="S1809" t="str">
            <v xml:space="preserve"> </v>
          </cell>
        </row>
        <row r="1810">
          <cell r="S1810" t="str">
            <v xml:space="preserve"> </v>
          </cell>
        </row>
        <row r="1811">
          <cell r="S1811" t="str">
            <v xml:space="preserve"> </v>
          </cell>
        </row>
        <row r="1812">
          <cell r="S1812" t="str">
            <v xml:space="preserve"> </v>
          </cell>
        </row>
        <row r="1813">
          <cell r="S1813" t="str">
            <v xml:space="preserve"> </v>
          </cell>
        </row>
        <row r="1814">
          <cell r="S1814" t="str">
            <v xml:space="preserve"> </v>
          </cell>
        </row>
        <row r="1815">
          <cell r="S1815" t="str">
            <v xml:space="preserve"> </v>
          </cell>
        </row>
        <row r="1816">
          <cell r="S1816" t="str">
            <v xml:space="preserve"> </v>
          </cell>
        </row>
        <row r="1817">
          <cell r="S1817" t="str">
            <v xml:space="preserve"> </v>
          </cell>
        </row>
        <row r="1818">
          <cell r="S1818" t="str">
            <v xml:space="preserve"> </v>
          </cell>
        </row>
        <row r="1819">
          <cell r="S1819" t="str">
            <v xml:space="preserve"> </v>
          </cell>
        </row>
        <row r="1820">
          <cell r="S1820" t="str">
            <v xml:space="preserve"> </v>
          </cell>
        </row>
        <row r="1821">
          <cell r="S1821" t="str">
            <v xml:space="preserve"> </v>
          </cell>
        </row>
        <row r="1822">
          <cell r="S1822" t="str">
            <v xml:space="preserve"> </v>
          </cell>
        </row>
        <row r="1823">
          <cell r="S1823" t="str">
            <v xml:space="preserve"> </v>
          </cell>
        </row>
        <row r="1824">
          <cell r="S1824" t="str">
            <v xml:space="preserve"> </v>
          </cell>
        </row>
        <row r="1825">
          <cell r="S1825" t="str">
            <v xml:space="preserve"> </v>
          </cell>
        </row>
        <row r="1826">
          <cell r="S1826" t="str">
            <v xml:space="preserve"> </v>
          </cell>
        </row>
        <row r="1827">
          <cell r="S1827" t="str">
            <v xml:space="preserve"> </v>
          </cell>
        </row>
        <row r="1828">
          <cell r="S1828" t="str">
            <v xml:space="preserve"> </v>
          </cell>
        </row>
        <row r="1829">
          <cell r="S1829" t="str">
            <v xml:space="preserve"> </v>
          </cell>
        </row>
        <row r="1830">
          <cell r="S1830" t="str">
            <v xml:space="preserve"> </v>
          </cell>
        </row>
        <row r="1831">
          <cell r="S1831" t="str">
            <v xml:space="preserve"> </v>
          </cell>
        </row>
        <row r="1832">
          <cell r="S1832" t="str">
            <v xml:space="preserve"> </v>
          </cell>
        </row>
        <row r="1833">
          <cell r="S1833" t="str">
            <v xml:space="preserve"> </v>
          </cell>
        </row>
        <row r="1834">
          <cell r="S1834" t="str">
            <v xml:space="preserve"> </v>
          </cell>
        </row>
        <row r="1835">
          <cell r="S1835" t="str">
            <v xml:space="preserve"> </v>
          </cell>
        </row>
        <row r="1836">
          <cell r="S1836" t="str">
            <v xml:space="preserve"> </v>
          </cell>
        </row>
        <row r="1837">
          <cell r="S1837" t="str">
            <v xml:space="preserve"> </v>
          </cell>
        </row>
        <row r="1838">
          <cell r="S1838" t="str">
            <v xml:space="preserve"> </v>
          </cell>
        </row>
        <row r="1839">
          <cell r="S1839" t="str">
            <v xml:space="preserve"> </v>
          </cell>
        </row>
        <row r="1840">
          <cell r="S1840" t="str">
            <v xml:space="preserve"> </v>
          </cell>
        </row>
        <row r="1841">
          <cell r="S1841" t="str">
            <v xml:space="preserve"> </v>
          </cell>
        </row>
        <row r="1842">
          <cell r="S1842" t="str">
            <v xml:space="preserve"> </v>
          </cell>
        </row>
        <row r="1843">
          <cell r="S1843" t="str">
            <v xml:space="preserve"> </v>
          </cell>
        </row>
        <row r="1844">
          <cell r="S1844" t="str">
            <v xml:space="preserve"> </v>
          </cell>
        </row>
        <row r="1845">
          <cell r="S1845" t="str">
            <v xml:space="preserve"> </v>
          </cell>
        </row>
        <row r="1846">
          <cell r="S1846" t="str">
            <v xml:space="preserve"> </v>
          </cell>
        </row>
        <row r="1847">
          <cell r="S1847" t="str">
            <v xml:space="preserve"> </v>
          </cell>
        </row>
        <row r="1848">
          <cell r="S1848" t="str">
            <v xml:space="preserve"> </v>
          </cell>
        </row>
        <row r="1849">
          <cell r="S1849" t="str">
            <v xml:space="preserve"> </v>
          </cell>
        </row>
        <row r="1850">
          <cell r="S1850" t="str">
            <v xml:space="preserve"> </v>
          </cell>
        </row>
        <row r="1851">
          <cell r="S1851" t="str">
            <v xml:space="preserve"> </v>
          </cell>
        </row>
        <row r="1852">
          <cell r="S1852" t="str">
            <v xml:space="preserve"> </v>
          </cell>
        </row>
        <row r="1853">
          <cell r="S1853" t="str">
            <v xml:space="preserve"> </v>
          </cell>
        </row>
        <row r="1854">
          <cell r="S1854" t="str">
            <v xml:space="preserve"> </v>
          </cell>
        </row>
        <row r="1855">
          <cell r="S1855" t="str">
            <v xml:space="preserve"> </v>
          </cell>
        </row>
        <row r="1856">
          <cell r="S1856" t="str">
            <v xml:space="preserve"> </v>
          </cell>
        </row>
        <row r="1857">
          <cell r="S1857" t="str">
            <v xml:space="preserve"> </v>
          </cell>
        </row>
        <row r="1858">
          <cell r="S1858" t="str">
            <v xml:space="preserve"> </v>
          </cell>
        </row>
        <row r="1859">
          <cell r="S1859" t="str">
            <v xml:space="preserve"> </v>
          </cell>
        </row>
        <row r="1860">
          <cell r="S1860" t="str">
            <v xml:space="preserve"> </v>
          </cell>
        </row>
        <row r="1861">
          <cell r="S1861" t="str">
            <v xml:space="preserve"> </v>
          </cell>
        </row>
        <row r="1862">
          <cell r="S1862" t="str">
            <v xml:space="preserve"> </v>
          </cell>
        </row>
        <row r="1863">
          <cell r="S1863" t="str">
            <v xml:space="preserve"> </v>
          </cell>
        </row>
        <row r="1864">
          <cell r="S1864" t="str">
            <v xml:space="preserve"> </v>
          </cell>
        </row>
        <row r="1865">
          <cell r="S1865" t="str">
            <v xml:space="preserve"> </v>
          </cell>
        </row>
        <row r="1866">
          <cell r="S1866" t="str">
            <v xml:space="preserve"> </v>
          </cell>
        </row>
        <row r="1867">
          <cell r="S1867" t="str">
            <v xml:space="preserve"> </v>
          </cell>
        </row>
        <row r="1868">
          <cell r="S1868" t="str">
            <v xml:space="preserve"> </v>
          </cell>
        </row>
        <row r="1869">
          <cell r="S1869" t="str">
            <v xml:space="preserve"> </v>
          </cell>
        </row>
        <row r="1870">
          <cell r="S1870" t="str">
            <v xml:space="preserve"> </v>
          </cell>
        </row>
        <row r="1871">
          <cell r="S1871" t="str">
            <v xml:space="preserve"> </v>
          </cell>
        </row>
        <row r="1872">
          <cell r="S1872" t="str">
            <v xml:space="preserve"> </v>
          </cell>
        </row>
        <row r="1873">
          <cell r="S1873" t="str">
            <v xml:space="preserve"> </v>
          </cell>
        </row>
        <row r="1874">
          <cell r="S1874" t="str">
            <v xml:space="preserve"> </v>
          </cell>
        </row>
        <row r="1875">
          <cell r="S1875" t="str">
            <v xml:space="preserve"> </v>
          </cell>
        </row>
        <row r="1876">
          <cell r="S1876" t="str">
            <v xml:space="preserve"> </v>
          </cell>
        </row>
        <row r="1877">
          <cell r="S1877" t="str">
            <v xml:space="preserve"> </v>
          </cell>
        </row>
        <row r="1878">
          <cell r="S1878" t="str">
            <v xml:space="preserve"> </v>
          </cell>
        </row>
        <row r="1879">
          <cell r="S1879" t="str">
            <v xml:space="preserve"> </v>
          </cell>
        </row>
        <row r="1880">
          <cell r="S1880" t="str">
            <v xml:space="preserve"> </v>
          </cell>
        </row>
        <row r="1881">
          <cell r="S1881" t="str">
            <v xml:space="preserve"> </v>
          </cell>
        </row>
        <row r="1882">
          <cell r="S1882" t="str">
            <v xml:space="preserve"> </v>
          </cell>
        </row>
        <row r="1883">
          <cell r="S1883" t="str">
            <v xml:space="preserve"> </v>
          </cell>
        </row>
        <row r="1884">
          <cell r="S1884" t="str">
            <v xml:space="preserve"> </v>
          </cell>
        </row>
        <row r="1885">
          <cell r="S1885" t="str">
            <v xml:space="preserve"> </v>
          </cell>
        </row>
        <row r="1886">
          <cell r="S1886" t="str">
            <v xml:space="preserve"> </v>
          </cell>
        </row>
        <row r="1887">
          <cell r="S1887" t="str">
            <v xml:space="preserve"> </v>
          </cell>
        </row>
        <row r="1888">
          <cell r="S1888" t="str">
            <v xml:space="preserve"> </v>
          </cell>
        </row>
        <row r="1889">
          <cell r="S1889" t="str">
            <v xml:space="preserve"> </v>
          </cell>
        </row>
        <row r="1890">
          <cell r="S1890" t="str">
            <v xml:space="preserve"> </v>
          </cell>
        </row>
        <row r="1891">
          <cell r="S1891" t="str">
            <v xml:space="preserve"> </v>
          </cell>
        </row>
        <row r="1892">
          <cell r="S1892" t="str">
            <v xml:space="preserve"> </v>
          </cell>
        </row>
        <row r="1893">
          <cell r="S1893" t="str">
            <v xml:space="preserve"> </v>
          </cell>
        </row>
        <row r="1894">
          <cell r="S1894" t="str">
            <v xml:space="preserve"> </v>
          </cell>
        </row>
        <row r="1895">
          <cell r="S1895" t="str">
            <v xml:space="preserve"> </v>
          </cell>
        </row>
        <row r="1896">
          <cell r="S1896" t="str">
            <v xml:space="preserve"> </v>
          </cell>
        </row>
        <row r="1897">
          <cell r="S1897" t="str">
            <v xml:space="preserve"> </v>
          </cell>
        </row>
        <row r="1898">
          <cell r="S1898" t="str">
            <v xml:space="preserve"> </v>
          </cell>
        </row>
        <row r="1899">
          <cell r="S1899" t="str">
            <v xml:space="preserve"> </v>
          </cell>
        </row>
        <row r="1900">
          <cell r="S1900" t="str">
            <v xml:space="preserve"> </v>
          </cell>
        </row>
        <row r="1901">
          <cell r="S1901" t="str">
            <v xml:space="preserve"> </v>
          </cell>
        </row>
        <row r="1902">
          <cell r="S1902" t="str">
            <v xml:space="preserve"> </v>
          </cell>
        </row>
        <row r="1903">
          <cell r="S1903" t="str">
            <v xml:space="preserve"> </v>
          </cell>
        </row>
        <row r="1904">
          <cell r="S1904" t="str">
            <v xml:space="preserve"> </v>
          </cell>
        </row>
        <row r="1905">
          <cell r="S1905" t="str">
            <v xml:space="preserve"> </v>
          </cell>
        </row>
        <row r="1906">
          <cell r="S1906" t="str">
            <v xml:space="preserve"> </v>
          </cell>
        </row>
        <row r="1907">
          <cell r="S1907" t="str">
            <v xml:space="preserve"> </v>
          </cell>
        </row>
        <row r="1908">
          <cell r="S1908" t="str">
            <v xml:space="preserve"> </v>
          </cell>
        </row>
        <row r="1909">
          <cell r="S1909" t="str">
            <v xml:space="preserve"> </v>
          </cell>
        </row>
        <row r="1910">
          <cell r="S1910" t="str">
            <v xml:space="preserve"> </v>
          </cell>
        </row>
        <row r="1911">
          <cell r="S1911" t="str">
            <v xml:space="preserve"> </v>
          </cell>
        </row>
        <row r="1912">
          <cell r="S1912" t="str">
            <v xml:space="preserve"> </v>
          </cell>
        </row>
        <row r="1913">
          <cell r="S1913" t="str">
            <v xml:space="preserve"> </v>
          </cell>
        </row>
        <row r="1914">
          <cell r="S1914" t="str">
            <v xml:space="preserve"> </v>
          </cell>
        </row>
        <row r="1915">
          <cell r="S1915" t="str">
            <v xml:space="preserve"> </v>
          </cell>
        </row>
        <row r="1916">
          <cell r="S1916" t="str">
            <v xml:space="preserve"> </v>
          </cell>
        </row>
        <row r="1917">
          <cell r="S1917" t="str">
            <v xml:space="preserve"> </v>
          </cell>
        </row>
        <row r="1918">
          <cell r="S1918" t="str">
            <v xml:space="preserve"> </v>
          </cell>
        </row>
        <row r="1919">
          <cell r="S1919" t="str">
            <v xml:space="preserve"> </v>
          </cell>
        </row>
        <row r="1920">
          <cell r="S1920" t="str">
            <v xml:space="preserve"> </v>
          </cell>
        </row>
        <row r="1921">
          <cell r="S1921" t="str">
            <v xml:space="preserve"> </v>
          </cell>
        </row>
        <row r="1922">
          <cell r="S1922" t="str">
            <v xml:space="preserve"> </v>
          </cell>
        </row>
        <row r="1923">
          <cell r="S1923" t="str">
            <v xml:space="preserve"> </v>
          </cell>
        </row>
        <row r="1924">
          <cell r="S1924" t="str">
            <v xml:space="preserve"> </v>
          </cell>
        </row>
        <row r="1925">
          <cell r="S1925" t="str">
            <v xml:space="preserve"> </v>
          </cell>
        </row>
        <row r="1926">
          <cell r="S1926" t="str">
            <v xml:space="preserve"> </v>
          </cell>
        </row>
        <row r="1927">
          <cell r="S1927" t="str">
            <v xml:space="preserve"> </v>
          </cell>
        </row>
        <row r="1928">
          <cell r="S1928" t="str">
            <v xml:space="preserve"> </v>
          </cell>
        </row>
        <row r="1929">
          <cell r="S1929" t="str">
            <v xml:space="preserve"> </v>
          </cell>
        </row>
        <row r="1930">
          <cell r="S1930" t="str">
            <v xml:space="preserve"> </v>
          </cell>
        </row>
        <row r="1931">
          <cell r="S1931" t="str">
            <v xml:space="preserve"> </v>
          </cell>
        </row>
        <row r="1932">
          <cell r="S1932" t="str">
            <v xml:space="preserve"> </v>
          </cell>
        </row>
        <row r="1933">
          <cell r="S1933" t="str">
            <v xml:space="preserve"> </v>
          </cell>
        </row>
        <row r="1934">
          <cell r="S1934" t="str">
            <v xml:space="preserve"> </v>
          </cell>
        </row>
        <row r="1935">
          <cell r="S1935" t="str">
            <v xml:space="preserve"> </v>
          </cell>
        </row>
        <row r="1936">
          <cell r="S1936" t="str">
            <v xml:space="preserve"> </v>
          </cell>
        </row>
        <row r="1937">
          <cell r="S1937" t="str">
            <v xml:space="preserve"> </v>
          </cell>
        </row>
        <row r="1938">
          <cell r="S1938" t="str">
            <v xml:space="preserve"> </v>
          </cell>
        </row>
        <row r="1939">
          <cell r="S1939" t="str">
            <v xml:space="preserve"> </v>
          </cell>
        </row>
        <row r="1940">
          <cell r="S1940" t="str">
            <v xml:space="preserve"> </v>
          </cell>
        </row>
        <row r="1941">
          <cell r="S1941" t="str">
            <v xml:space="preserve"> </v>
          </cell>
        </row>
        <row r="1942">
          <cell r="S1942" t="str">
            <v xml:space="preserve"> </v>
          </cell>
        </row>
        <row r="1943">
          <cell r="S1943" t="str">
            <v xml:space="preserve"> </v>
          </cell>
        </row>
        <row r="1944">
          <cell r="S1944" t="str">
            <v xml:space="preserve"> </v>
          </cell>
        </row>
        <row r="1945">
          <cell r="S1945" t="str">
            <v xml:space="preserve"> </v>
          </cell>
        </row>
        <row r="1946">
          <cell r="S1946" t="str">
            <v xml:space="preserve"> </v>
          </cell>
        </row>
        <row r="1947">
          <cell r="S1947" t="str">
            <v xml:space="preserve"> </v>
          </cell>
        </row>
        <row r="1948">
          <cell r="S1948" t="str">
            <v xml:space="preserve"> </v>
          </cell>
        </row>
        <row r="1949">
          <cell r="S1949" t="str">
            <v xml:space="preserve"> </v>
          </cell>
        </row>
        <row r="1950">
          <cell r="S1950" t="str">
            <v xml:space="preserve"> </v>
          </cell>
        </row>
        <row r="1951">
          <cell r="S1951" t="str">
            <v xml:space="preserve"> </v>
          </cell>
        </row>
        <row r="1952">
          <cell r="S1952" t="str">
            <v xml:space="preserve"> </v>
          </cell>
        </row>
        <row r="1953">
          <cell r="S1953" t="str">
            <v xml:space="preserve"> </v>
          </cell>
        </row>
        <row r="1954">
          <cell r="S1954" t="str">
            <v xml:space="preserve"> </v>
          </cell>
        </row>
        <row r="1955">
          <cell r="S1955" t="str">
            <v xml:space="preserve"> </v>
          </cell>
        </row>
        <row r="1956">
          <cell r="S1956" t="str">
            <v xml:space="preserve"> </v>
          </cell>
        </row>
        <row r="1957">
          <cell r="S1957" t="str">
            <v xml:space="preserve"> </v>
          </cell>
        </row>
        <row r="1958">
          <cell r="S1958" t="str">
            <v xml:space="preserve"> </v>
          </cell>
        </row>
        <row r="1959">
          <cell r="S1959" t="str">
            <v xml:space="preserve"> </v>
          </cell>
        </row>
        <row r="1960">
          <cell r="S1960" t="str">
            <v xml:space="preserve"> </v>
          </cell>
        </row>
        <row r="1961">
          <cell r="S1961" t="str">
            <v xml:space="preserve"> </v>
          </cell>
        </row>
        <row r="1962">
          <cell r="S1962" t="str">
            <v xml:space="preserve"> </v>
          </cell>
        </row>
        <row r="1963">
          <cell r="S1963" t="str">
            <v xml:space="preserve"> </v>
          </cell>
        </row>
        <row r="1964">
          <cell r="S1964" t="str">
            <v xml:space="preserve"> </v>
          </cell>
        </row>
        <row r="1965">
          <cell r="S1965" t="str">
            <v xml:space="preserve"> </v>
          </cell>
        </row>
        <row r="1966">
          <cell r="S1966" t="str">
            <v xml:space="preserve"> </v>
          </cell>
        </row>
        <row r="1967">
          <cell r="S1967" t="str">
            <v xml:space="preserve"> </v>
          </cell>
        </row>
        <row r="1968">
          <cell r="S1968" t="str">
            <v xml:space="preserve"> </v>
          </cell>
        </row>
        <row r="1969">
          <cell r="S1969" t="str">
            <v xml:space="preserve"> </v>
          </cell>
        </row>
        <row r="1970">
          <cell r="S1970" t="str">
            <v xml:space="preserve"> </v>
          </cell>
        </row>
        <row r="1971">
          <cell r="S1971" t="str">
            <v xml:space="preserve"> </v>
          </cell>
        </row>
        <row r="1972">
          <cell r="S1972" t="str">
            <v xml:space="preserve"> </v>
          </cell>
        </row>
        <row r="1973">
          <cell r="S1973" t="str">
            <v xml:space="preserve"> </v>
          </cell>
        </row>
        <row r="1974">
          <cell r="S1974" t="str">
            <v xml:space="preserve"> </v>
          </cell>
        </row>
        <row r="1975">
          <cell r="S1975" t="str">
            <v xml:space="preserve"> </v>
          </cell>
        </row>
        <row r="1976">
          <cell r="S1976" t="str">
            <v xml:space="preserve"> </v>
          </cell>
        </row>
        <row r="1977">
          <cell r="S1977" t="str">
            <v xml:space="preserve"> </v>
          </cell>
        </row>
        <row r="1978">
          <cell r="S1978" t="str">
            <v xml:space="preserve"> </v>
          </cell>
        </row>
        <row r="1979">
          <cell r="S1979" t="str">
            <v xml:space="preserve"> </v>
          </cell>
        </row>
        <row r="1980">
          <cell r="S1980" t="str">
            <v xml:space="preserve"> </v>
          </cell>
        </row>
        <row r="1981">
          <cell r="S1981" t="str">
            <v xml:space="preserve"> </v>
          </cell>
        </row>
        <row r="1982">
          <cell r="S1982" t="str">
            <v xml:space="preserve"> </v>
          </cell>
        </row>
        <row r="1983">
          <cell r="S1983" t="str">
            <v xml:space="preserve"> </v>
          </cell>
        </row>
        <row r="1984">
          <cell r="S1984" t="str">
            <v xml:space="preserve"> </v>
          </cell>
        </row>
        <row r="1985">
          <cell r="S1985" t="str">
            <v xml:space="preserve"> </v>
          </cell>
        </row>
        <row r="1986">
          <cell r="S1986" t="str">
            <v xml:space="preserve"> </v>
          </cell>
        </row>
        <row r="1987">
          <cell r="S1987" t="str">
            <v xml:space="preserve"> </v>
          </cell>
        </row>
        <row r="1988">
          <cell r="S1988" t="str">
            <v xml:space="preserve"> </v>
          </cell>
        </row>
        <row r="1989">
          <cell r="S1989" t="str">
            <v xml:space="preserve"> </v>
          </cell>
        </row>
        <row r="1990">
          <cell r="S1990" t="str">
            <v xml:space="preserve"> </v>
          </cell>
        </row>
        <row r="1991">
          <cell r="S1991" t="str">
            <v xml:space="preserve"> </v>
          </cell>
        </row>
        <row r="1992">
          <cell r="S1992" t="str">
            <v xml:space="preserve"> </v>
          </cell>
        </row>
        <row r="1993">
          <cell r="S1993" t="str">
            <v xml:space="preserve"> </v>
          </cell>
        </row>
        <row r="1994">
          <cell r="S1994" t="str">
            <v xml:space="preserve"> </v>
          </cell>
        </row>
        <row r="1995">
          <cell r="S1995" t="str">
            <v xml:space="preserve"> </v>
          </cell>
        </row>
        <row r="1996">
          <cell r="S1996" t="str">
            <v xml:space="preserve"> </v>
          </cell>
        </row>
        <row r="1997">
          <cell r="S1997" t="str">
            <v xml:space="preserve"> </v>
          </cell>
        </row>
        <row r="1998">
          <cell r="S1998" t="str">
            <v xml:space="preserve"> </v>
          </cell>
        </row>
        <row r="1999">
          <cell r="S1999" t="str">
            <v xml:space="preserve"> </v>
          </cell>
        </row>
        <row r="2000">
          <cell r="S2000" t="str">
            <v xml:space="preserve"> </v>
          </cell>
        </row>
        <row r="2001">
          <cell r="S2001" t="str">
            <v xml:space="preserve"> </v>
          </cell>
        </row>
        <row r="2002">
          <cell r="S2002" t="str">
            <v xml:space="preserve"> </v>
          </cell>
        </row>
        <row r="2003">
          <cell r="S2003" t="str">
            <v xml:space="preserve"> </v>
          </cell>
        </row>
        <row r="2004">
          <cell r="S2004" t="str">
            <v xml:space="preserve"> </v>
          </cell>
        </row>
        <row r="2005">
          <cell r="S2005" t="str">
            <v xml:space="preserve"> </v>
          </cell>
        </row>
        <row r="2006">
          <cell r="S2006" t="str">
            <v xml:space="preserve"> </v>
          </cell>
        </row>
        <row r="2007">
          <cell r="S2007" t="str">
            <v xml:space="preserve"> </v>
          </cell>
        </row>
        <row r="2008">
          <cell r="S2008" t="str">
            <v xml:space="preserve"> </v>
          </cell>
        </row>
        <row r="2009">
          <cell r="S2009" t="str">
            <v xml:space="preserve"> </v>
          </cell>
        </row>
        <row r="2010">
          <cell r="S2010" t="str">
            <v xml:space="preserve"> </v>
          </cell>
        </row>
        <row r="2011">
          <cell r="S2011" t="str">
            <v xml:space="preserve"> </v>
          </cell>
        </row>
        <row r="2012">
          <cell r="S2012" t="str">
            <v xml:space="preserve"> </v>
          </cell>
        </row>
        <row r="2013">
          <cell r="S2013" t="str">
            <v xml:space="preserve"> </v>
          </cell>
        </row>
        <row r="2014">
          <cell r="S2014" t="str">
            <v xml:space="preserve"> </v>
          </cell>
        </row>
        <row r="2015">
          <cell r="S2015" t="str">
            <v xml:space="preserve"> </v>
          </cell>
        </row>
        <row r="2016">
          <cell r="S2016" t="str">
            <v xml:space="preserve"> </v>
          </cell>
        </row>
        <row r="2017">
          <cell r="S2017" t="str">
            <v xml:space="preserve"> </v>
          </cell>
        </row>
        <row r="2018">
          <cell r="S2018" t="str">
            <v xml:space="preserve"> </v>
          </cell>
        </row>
        <row r="2019">
          <cell r="S2019" t="str">
            <v xml:space="preserve"> </v>
          </cell>
        </row>
        <row r="2020">
          <cell r="S2020" t="str">
            <v xml:space="preserve"> </v>
          </cell>
        </row>
        <row r="2021">
          <cell r="S2021" t="str">
            <v xml:space="preserve"> </v>
          </cell>
        </row>
        <row r="2022">
          <cell r="S2022" t="str">
            <v xml:space="preserve"> </v>
          </cell>
        </row>
        <row r="2023">
          <cell r="S2023" t="str">
            <v xml:space="preserve"> </v>
          </cell>
        </row>
        <row r="2024">
          <cell r="S2024" t="str">
            <v xml:space="preserve"> </v>
          </cell>
        </row>
        <row r="2025">
          <cell r="S2025" t="str">
            <v xml:space="preserve"> </v>
          </cell>
        </row>
        <row r="2026">
          <cell r="S2026" t="str">
            <v xml:space="preserve"> </v>
          </cell>
        </row>
        <row r="2027">
          <cell r="S2027" t="str">
            <v xml:space="preserve"> </v>
          </cell>
        </row>
        <row r="2028">
          <cell r="S2028" t="str">
            <v xml:space="preserve"> </v>
          </cell>
        </row>
        <row r="2029">
          <cell r="S2029" t="str">
            <v xml:space="preserve"> </v>
          </cell>
        </row>
        <row r="2030">
          <cell r="S2030" t="str">
            <v xml:space="preserve"> </v>
          </cell>
        </row>
        <row r="2031">
          <cell r="S2031" t="str">
            <v xml:space="preserve"> </v>
          </cell>
        </row>
        <row r="2032">
          <cell r="S2032" t="str">
            <v xml:space="preserve"> </v>
          </cell>
        </row>
        <row r="2033">
          <cell r="S2033" t="str">
            <v xml:space="preserve"> </v>
          </cell>
        </row>
        <row r="2034">
          <cell r="S2034" t="str">
            <v xml:space="preserve"> </v>
          </cell>
        </row>
        <row r="2035">
          <cell r="S2035" t="str">
            <v xml:space="preserve"> </v>
          </cell>
        </row>
        <row r="2036">
          <cell r="S2036" t="str">
            <v xml:space="preserve"> </v>
          </cell>
        </row>
        <row r="2037">
          <cell r="S2037" t="str">
            <v xml:space="preserve"> </v>
          </cell>
        </row>
        <row r="2038">
          <cell r="S2038" t="str">
            <v xml:space="preserve"> </v>
          </cell>
        </row>
        <row r="2039">
          <cell r="S2039" t="str">
            <v xml:space="preserve"> </v>
          </cell>
        </row>
        <row r="2040">
          <cell r="S2040" t="str">
            <v xml:space="preserve"> </v>
          </cell>
        </row>
        <row r="2041">
          <cell r="S2041" t="str">
            <v xml:space="preserve"> </v>
          </cell>
        </row>
        <row r="2042">
          <cell r="S2042" t="str">
            <v xml:space="preserve"> </v>
          </cell>
        </row>
        <row r="2043">
          <cell r="S2043" t="str">
            <v xml:space="preserve"> </v>
          </cell>
        </row>
        <row r="2044">
          <cell r="S2044" t="str">
            <v xml:space="preserve"> </v>
          </cell>
        </row>
        <row r="2045">
          <cell r="S2045" t="str">
            <v xml:space="preserve"> </v>
          </cell>
        </row>
        <row r="2046">
          <cell r="S2046" t="str">
            <v xml:space="preserve"> </v>
          </cell>
        </row>
        <row r="2047">
          <cell r="S2047" t="str">
            <v xml:space="preserve"> </v>
          </cell>
        </row>
        <row r="2048">
          <cell r="S2048" t="str">
            <v xml:space="preserve"> </v>
          </cell>
        </row>
        <row r="2049">
          <cell r="S2049" t="str">
            <v xml:space="preserve"> </v>
          </cell>
        </row>
        <row r="2050">
          <cell r="S2050" t="str">
            <v xml:space="preserve"> </v>
          </cell>
        </row>
        <row r="2051">
          <cell r="S2051" t="str">
            <v xml:space="preserve"> </v>
          </cell>
        </row>
        <row r="2052">
          <cell r="S2052" t="str">
            <v xml:space="preserve"> </v>
          </cell>
        </row>
        <row r="2053">
          <cell r="S2053" t="str">
            <v xml:space="preserve"> </v>
          </cell>
        </row>
        <row r="2054">
          <cell r="S2054" t="str">
            <v xml:space="preserve"> </v>
          </cell>
        </row>
        <row r="2055">
          <cell r="S2055" t="str">
            <v xml:space="preserve"> </v>
          </cell>
        </row>
        <row r="2056">
          <cell r="S2056" t="str">
            <v xml:space="preserve"> </v>
          </cell>
        </row>
        <row r="2057">
          <cell r="S2057" t="str">
            <v xml:space="preserve"> </v>
          </cell>
        </row>
        <row r="2058">
          <cell r="S2058" t="str">
            <v xml:space="preserve"> </v>
          </cell>
        </row>
        <row r="2059">
          <cell r="S2059" t="str">
            <v xml:space="preserve"> </v>
          </cell>
        </row>
        <row r="2060">
          <cell r="S2060" t="str">
            <v xml:space="preserve"> </v>
          </cell>
        </row>
        <row r="2061">
          <cell r="S2061" t="str">
            <v xml:space="preserve"> </v>
          </cell>
        </row>
        <row r="2062">
          <cell r="S2062" t="str">
            <v xml:space="preserve"> </v>
          </cell>
        </row>
        <row r="2063">
          <cell r="S2063" t="str">
            <v xml:space="preserve"> </v>
          </cell>
        </row>
        <row r="2064">
          <cell r="S2064" t="str">
            <v xml:space="preserve"> </v>
          </cell>
        </row>
        <row r="2065">
          <cell r="S2065" t="str">
            <v xml:space="preserve"> </v>
          </cell>
        </row>
        <row r="2066">
          <cell r="S2066" t="str">
            <v xml:space="preserve"> </v>
          </cell>
        </row>
        <row r="2067">
          <cell r="S2067" t="str">
            <v xml:space="preserve"> </v>
          </cell>
        </row>
        <row r="2068">
          <cell r="S2068" t="str">
            <v xml:space="preserve"> </v>
          </cell>
        </row>
        <row r="2069">
          <cell r="S2069" t="str">
            <v xml:space="preserve"> </v>
          </cell>
        </row>
        <row r="2070">
          <cell r="S2070" t="str">
            <v xml:space="preserve"> </v>
          </cell>
        </row>
        <row r="2071">
          <cell r="S2071" t="str">
            <v xml:space="preserve"> </v>
          </cell>
        </row>
        <row r="2072">
          <cell r="S2072" t="str">
            <v xml:space="preserve"> </v>
          </cell>
        </row>
        <row r="2073">
          <cell r="S2073" t="str">
            <v xml:space="preserve"> </v>
          </cell>
        </row>
        <row r="2074">
          <cell r="S2074" t="str">
            <v xml:space="preserve"> </v>
          </cell>
        </row>
        <row r="2075">
          <cell r="S2075" t="str">
            <v xml:space="preserve"> </v>
          </cell>
        </row>
        <row r="2076">
          <cell r="S2076" t="str">
            <v xml:space="preserve"> </v>
          </cell>
        </row>
        <row r="2077">
          <cell r="S2077" t="str">
            <v xml:space="preserve"> </v>
          </cell>
        </row>
        <row r="2078">
          <cell r="S2078" t="str">
            <v xml:space="preserve"> </v>
          </cell>
        </row>
        <row r="2079">
          <cell r="S2079" t="str">
            <v xml:space="preserve"> </v>
          </cell>
        </row>
        <row r="2080">
          <cell r="S2080" t="str">
            <v xml:space="preserve"> </v>
          </cell>
        </row>
        <row r="2081">
          <cell r="S2081" t="str">
            <v xml:space="preserve"> </v>
          </cell>
        </row>
        <row r="2082">
          <cell r="S2082" t="str">
            <v xml:space="preserve"> </v>
          </cell>
        </row>
        <row r="2083">
          <cell r="S2083" t="str">
            <v xml:space="preserve"> </v>
          </cell>
        </row>
        <row r="2084">
          <cell r="S2084" t="str">
            <v xml:space="preserve"> </v>
          </cell>
        </row>
        <row r="2085">
          <cell r="S2085" t="str">
            <v xml:space="preserve"> </v>
          </cell>
        </row>
        <row r="2086">
          <cell r="S2086" t="str">
            <v xml:space="preserve"> </v>
          </cell>
        </row>
        <row r="2087">
          <cell r="S2087" t="str">
            <v xml:space="preserve"> </v>
          </cell>
        </row>
        <row r="2088">
          <cell r="S2088" t="str">
            <v xml:space="preserve"> </v>
          </cell>
        </row>
        <row r="2089">
          <cell r="S2089" t="str">
            <v xml:space="preserve"> </v>
          </cell>
        </row>
        <row r="2090">
          <cell r="S2090" t="str">
            <v xml:space="preserve"> </v>
          </cell>
        </row>
        <row r="2091">
          <cell r="S2091" t="str">
            <v xml:space="preserve"> </v>
          </cell>
        </row>
        <row r="2092">
          <cell r="S2092" t="str">
            <v xml:space="preserve"> </v>
          </cell>
        </row>
        <row r="2093">
          <cell r="S2093" t="str">
            <v xml:space="preserve"> </v>
          </cell>
        </row>
        <row r="2094">
          <cell r="S2094" t="str">
            <v xml:space="preserve"> </v>
          </cell>
        </row>
        <row r="2095">
          <cell r="S2095" t="str">
            <v xml:space="preserve"> </v>
          </cell>
        </row>
        <row r="2096">
          <cell r="S2096" t="str">
            <v xml:space="preserve"> </v>
          </cell>
        </row>
        <row r="2097">
          <cell r="S2097" t="str">
            <v xml:space="preserve"> </v>
          </cell>
        </row>
        <row r="2098">
          <cell r="S2098" t="str">
            <v xml:space="preserve"> </v>
          </cell>
        </row>
        <row r="2099">
          <cell r="S2099" t="str">
            <v xml:space="preserve"> </v>
          </cell>
        </row>
        <row r="2100">
          <cell r="S2100" t="str">
            <v xml:space="preserve"> </v>
          </cell>
        </row>
        <row r="2101">
          <cell r="S2101" t="str">
            <v xml:space="preserve"> </v>
          </cell>
        </row>
        <row r="2102">
          <cell r="S2102" t="str">
            <v xml:space="preserve"> </v>
          </cell>
        </row>
        <row r="2103">
          <cell r="S2103" t="str">
            <v xml:space="preserve"> </v>
          </cell>
        </row>
        <row r="2104">
          <cell r="S2104" t="str">
            <v xml:space="preserve"> </v>
          </cell>
        </row>
        <row r="2105">
          <cell r="S2105" t="str">
            <v xml:space="preserve"> </v>
          </cell>
        </row>
        <row r="2106">
          <cell r="S2106" t="str">
            <v xml:space="preserve"> </v>
          </cell>
        </row>
        <row r="2107">
          <cell r="S2107" t="str">
            <v xml:space="preserve"> </v>
          </cell>
        </row>
        <row r="2108">
          <cell r="S2108" t="str">
            <v xml:space="preserve"> </v>
          </cell>
        </row>
        <row r="2109">
          <cell r="S2109" t="str">
            <v xml:space="preserve"> </v>
          </cell>
        </row>
        <row r="2110">
          <cell r="S2110" t="str">
            <v xml:space="preserve"> </v>
          </cell>
        </row>
        <row r="2111">
          <cell r="S2111" t="str">
            <v xml:space="preserve"> </v>
          </cell>
        </row>
        <row r="2112">
          <cell r="S2112" t="str">
            <v xml:space="preserve"> </v>
          </cell>
        </row>
        <row r="2113">
          <cell r="S2113" t="str">
            <v xml:space="preserve"> </v>
          </cell>
        </row>
        <row r="2114">
          <cell r="S2114" t="str">
            <v xml:space="preserve"> </v>
          </cell>
        </row>
        <row r="2115">
          <cell r="S2115" t="str">
            <v xml:space="preserve"> </v>
          </cell>
        </row>
        <row r="2116">
          <cell r="S2116" t="str">
            <v xml:space="preserve"> </v>
          </cell>
        </row>
        <row r="2117">
          <cell r="S2117" t="str">
            <v xml:space="preserve"> </v>
          </cell>
        </row>
        <row r="2118">
          <cell r="S2118" t="str">
            <v xml:space="preserve"> </v>
          </cell>
        </row>
        <row r="2119">
          <cell r="S2119" t="str">
            <v xml:space="preserve"> </v>
          </cell>
        </row>
        <row r="2120">
          <cell r="S2120" t="str">
            <v xml:space="preserve"> </v>
          </cell>
        </row>
        <row r="2121">
          <cell r="S2121" t="str">
            <v xml:space="preserve"> </v>
          </cell>
        </row>
        <row r="2122">
          <cell r="S2122" t="str">
            <v xml:space="preserve"> </v>
          </cell>
        </row>
        <row r="2123">
          <cell r="S2123" t="str">
            <v xml:space="preserve"> </v>
          </cell>
        </row>
        <row r="2124">
          <cell r="S2124" t="str">
            <v xml:space="preserve"> </v>
          </cell>
        </row>
        <row r="2125">
          <cell r="S2125" t="str">
            <v xml:space="preserve"> </v>
          </cell>
        </row>
        <row r="2126">
          <cell r="S2126" t="str">
            <v xml:space="preserve"> </v>
          </cell>
        </row>
        <row r="2127">
          <cell r="S2127" t="str">
            <v xml:space="preserve"> </v>
          </cell>
        </row>
        <row r="2128">
          <cell r="S2128" t="str">
            <v xml:space="preserve"> </v>
          </cell>
        </row>
        <row r="2129">
          <cell r="S2129" t="str">
            <v xml:space="preserve"> </v>
          </cell>
        </row>
        <row r="2130">
          <cell r="S2130" t="str">
            <v xml:space="preserve"> </v>
          </cell>
        </row>
        <row r="2131">
          <cell r="S2131" t="str">
            <v xml:space="preserve"> </v>
          </cell>
        </row>
        <row r="2132">
          <cell r="S2132" t="str">
            <v xml:space="preserve"> </v>
          </cell>
        </row>
        <row r="2133">
          <cell r="S2133" t="str">
            <v xml:space="preserve"> </v>
          </cell>
        </row>
        <row r="2134">
          <cell r="S2134" t="str">
            <v xml:space="preserve"> </v>
          </cell>
        </row>
        <row r="2135">
          <cell r="S2135" t="str">
            <v xml:space="preserve"> </v>
          </cell>
        </row>
        <row r="2136">
          <cell r="S2136" t="str">
            <v xml:space="preserve"> </v>
          </cell>
        </row>
        <row r="2137">
          <cell r="S2137" t="str">
            <v xml:space="preserve"> </v>
          </cell>
        </row>
        <row r="2138">
          <cell r="S2138" t="str">
            <v xml:space="preserve"> </v>
          </cell>
        </row>
        <row r="2139">
          <cell r="S2139" t="str">
            <v xml:space="preserve"> </v>
          </cell>
        </row>
        <row r="2140">
          <cell r="S2140" t="str">
            <v xml:space="preserve"> </v>
          </cell>
        </row>
        <row r="2141">
          <cell r="S2141" t="str">
            <v xml:space="preserve"> </v>
          </cell>
        </row>
        <row r="2142">
          <cell r="S2142" t="str">
            <v xml:space="preserve"> </v>
          </cell>
        </row>
        <row r="2143">
          <cell r="S2143" t="str">
            <v xml:space="preserve"> </v>
          </cell>
        </row>
        <row r="2144">
          <cell r="S2144" t="str">
            <v xml:space="preserve"> </v>
          </cell>
        </row>
        <row r="2145">
          <cell r="S2145" t="str">
            <v xml:space="preserve"> </v>
          </cell>
        </row>
        <row r="2146">
          <cell r="S2146" t="str">
            <v xml:space="preserve"> </v>
          </cell>
        </row>
        <row r="2147">
          <cell r="S2147" t="str">
            <v xml:space="preserve"> </v>
          </cell>
        </row>
        <row r="2148">
          <cell r="S2148" t="str">
            <v xml:space="preserve"> </v>
          </cell>
        </row>
        <row r="2149">
          <cell r="S2149" t="str">
            <v xml:space="preserve"> </v>
          </cell>
        </row>
        <row r="2150">
          <cell r="S2150" t="str">
            <v xml:space="preserve"> </v>
          </cell>
        </row>
        <row r="2151">
          <cell r="S2151" t="str">
            <v xml:space="preserve"> </v>
          </cell>
        </row>
        <row r="2152">
          <cell r="S2152" t="str">
            <v xml:space="preserve"> </v>
          </cell>
        </row>
        <row r="2153">
          <cell r="S2153" t="str">
            <v xml:space="preserve"> </v>
          </cell>
        </row>
        <row r="2154">
          <cell r="S2154" t="str">
            <v xml:space="preserve"> </v>
          </cell>
        </row>
        <row r="2155">
          <cell r="S2155" t="str">
            <v xml:space="preserve"> </v>
          </cell>
        </row>
        <row r="2156">
          <cell r="S2156" t="str">
            <v xml:space="preserve"> </v>
          </cell>
        </row>
        <row r="2157">
          <cell r="S2157" t="str">
            <v xml:space="preserve"> </v>
          </cell>
        </row>
        <row r="2158">
          <cell r="S2158" t="str">
            <v xml:space="preserve"> </v>
          </cell>
        </row>
        <row r="2159">
          <cell r="S2159" t="str">
            <v xml:space="preserve"> </v>
          </cell>
        </row>
        <row r="2160">
          <cell r="S2160" t="str">
            <v xml:space="preserve"> </v>
          </cell>
        </row>
        <row r="2161">
          <cell r="S2161" t="str">
            <v xml:space="preserve"> </v>
          </cell>
        </row>
        <row r="2162">
          <cell r="S2162" t="str">
            <v xml:space="preserve"> </v>
          </cell>
        </row>
        <row r="2163">
          <cell r="S2163" t="str">
            <v xml:space="preserve"> </v>
          </cell>
        </row>
        <row r="2164">
          <cell r="S2164" t="str">
            <v xml:space="preserve"> </v>
          </cell>
        </row>
        <row r="2165">
          <cell r="S2165" t="str">
            <v xml:space="preserve"> </v>
          </cell>
        </row>
        <row r="2166">
          <cell r="S2166" t="str">
            <v xml:space="preserve"> </v>
          </cell>
        </row>
        <row r="2167">
          <cell r="S2167" t="str">
            <v xml:space="preserve"> </v>
          </cell>
        </row>
        <row r="2168">
          <cell r="S2168" t="str">
            <v xml:space="preserve"> </v>
          </cell>
        </row>
        <row r="2169">
          <cell r="S2169" t="str">
            <v xml:space="preserve"> </v>
          </cell>
        </row>
        <row r="2170">
          <cell r="S2170" t="str">
            <v xml:space="preserve"> </v>
          </cell>
        </row>
        <row r="2171">
          <cell r="S2171" t="str">
            <v xml:space="preserve"> </v>
          </cell>
        </row>
        <row r="2172">
          <cell r="S2172" t="str">
            <v xml:space="preserve"> </v>
          </cell>
        </row>
        <row r="2173">
          <cell r="S2173" t="str">
            <v xml:space="preserve"> </v>
          </cell>
        </row>
        <row r="2174">
          <cell r="S2174" t="str">
            <v xml:space="preserve"> </v>
          </cell>
        </row>
        <row r="2175">
          <cell r="S2175" t="str">
            <v xml:space="preserve"> </v>
          </cell>
        </row>
        <row r="2176">
          <cell r="S2176" t="str">
            <v xml:space="preserve"> </v>
          </cell>
        </row>
        <row r="2177">
          <cell r="S2177" t="str">
            <v xml:space="preserve"> </v>
          </cell>
        </row>
        <row r="2178">
          <cell r="S2178" t="str">
            <v xml:space="preserve"> </v>
          </cell>
        </row>
        <row r="2179">
          <cell r="S2179" t="str">
            <v xml:space="preserve"> </v>
          </cell>
        </row>
        <row r="2180">
          <cell r="S2180" t="str">
            <v xml:space="preserve"> </v>
          </cell>
        </row>
        <row r="2181">
          <cell r="S2181" t="str">
            <v xml:space="preserve"> </v>
          </cell>
        </row>
        <row r="2182">
          <cell r="S2182" t="str">
            <v xml:space="preserve"> </v>
          </cell>
        </row>
        <row r="2183">
          <cell r="S2183" t="str">
            <v xml:space="preserve"> </v>
          </cell>
        </row>
        <row r="2184">
          <cell r="S2184" t="str">
            <v xml:space="preserve"> </v>
          </cell>
        </row>
        <row r="2185">
          <cell r="S2185" t="str">
            <v xml:space="preserve"> </v>
          </cell>
        </row>
        <row r="2186">
          <cell r="S2186" t="str">
            <v xml:space="preserve"> </v>
          </cell>
        </row>
        <row r="2187">
          <cell r="S2187" t="str">
            <v xml:space="preserve"> </v>
          </cell>
        </row>
        <row r="2188">
          <cell r="S2188" t="str">
            <v xml:space="preserve"> </v>
          </cell>
        </row>
        <row r="2189">
          <cell r="S2189" t="str">
            <v xml:space="preserve"> </v>
          </cell>
        </row>
        <row r="2190">
          <cell r="S2190" t="str">
            <v xml:space="preserve"> </v>
          </cell>
        </row>
        <row r="2191">
          <cell r="S2191" t="str">
            <v xml:space="preserve"> </v>
          </cell>
        </row>
        <row r="2192">
          <cell r="S2192" t="str">
            <v xml:space="preserve"> </v>
          </cell>
        </row>
        <row r="2193">
          <cell r="S2193" t="str">
            <v xml:space="preserve"> </v>
          </cell>
        </row>
        <row r="2194">
          <cell r="S2194" t="str">
            <v xml:space="preserve"> </v>
          </cell>
        </row>
        <row r="2195">
          <cell r="S2195" t="str">
            <v xml:space="preserve"> </v>
          </cell>
        </row>
        <row r="2196">
          <cell r="S2196" t="str">
            <v xml:space="preserve"> </v>
          </cell>
        </row>
        <row r="2197">
          <cell r="S2197" t="str">
            <v xml:space="preserve"> </v>
          </cell>
        </row>
        <row r="2198">
          <cell r="S2198" t="str">
            <v xml:space="preserve"> </v>
          </cell>
        </row>
        <row r="2199">
          <cell r="S2199" t="str">
            <v xml:space="preserve"> </v>
          </cell>
        </row>
        <row r="2200">
          <cell r="S2200" t="str">
            <v xml:space="preserve"> </v>
          </cell>
        </row>
        <row r="2201">
          <cell r="S2201" t="str">
            <v xml:space="preserve"> </v>
          </cell>
        </row>
        <row r="2202">
          <cell r="S2202" t="str">
            <v xml:space="preserve"> </v>
          </cell>
        </row>
        <row r="2203">
          <cell r="S2203" t="str">
            <v xml:space="preserve"> </v>
          </cell>
        </row>
        <row r="2204">
          <cell r="S2204" t="str">
            <v xml:space="preserve"> </v>
          </cell>
        </row>
        <row r="2205">
          <cell r="S2205" t="str">
            <v xml:space="preserve"> </v>
          </cell>
        </row>
        <row r="2206">
          <cell r="S2206" t="str">
            <v xml:space="preserve"> </v>
          </cell>
        </row>
        <row r="2207">
          <cell r="S2207" t="str">
            <v xml:space="preserve"> </v>
          </cell>
        </row>
        <row r="2208">
          <cell r="S2208" t="str">
            <v xml:space="preserve"> </v>
          </cell>
        </row>
        <row r="2209">
          <cell r="S2209" t="str">
            <v xml:space="preserve"> </v>
          </cell>
        </row>
        <row r="2210">
          <cell r="S2210" t="str">
            <v xml:space="preserve"> </v>
          </cell>
        </row>
        <row r="2211">
          <cell r="S2211" t="str">
            <v xml:space="preserve"> </v>
          </cell>
        </row>
        <row r="2212">
          <cell r="S2212" t="str">
            <v xml:space="preserve"> </v>
          </cell>
        </row>
        <row r="2213">
          <cell r="S2213" t="str">
            <v xml:space="preserve"> </v>
          </cell>
        </row>
        <row r="2214">
          <cell r="S2214" t="str">
            <v xml:space="preserve"> </v>
          </cell>
        </row>
        <row r="2215">
          <cell r="S2215" t="str">
            <v xml:space="preserve"> </v>
          </cell>
        </row>
        <row r="2216">
          <cell r="S2216" t="str">
            <v xml:space="preserve"> </v>
          </cell>
        </row>
        <row r="2217">
          <cell r="S2217" t="str">
            <v xml:space="preserve"> </v>
          </cell>
        </row>
        <row r="2218">
          <cell r="S2218" t="str">
            <v xml:space="preserve"> </v>
          </cell>
        </row>
        <row r="2219">
          <cell r="S2219" t="str">
            <v xml:space="preserve"> </v>
          </cell>
        </row>
        <row r="2220">
          <cell r="S2220" t="str">
            <v xml:space="preserve"> </v>
          </cell>
        </row>
        <row r="2221">
          <cell r="S2221" t="str">
            <v xml:space="preserve"> </v>
          </cell>
        </row>
        <row r="2222">
          <cell r="S2222" t="str">
            <v xml:space="preserve"> </v>
          </cell>
        </row>
        <row r="2223">
          <cell r="S2223" t="str">
            <v xml:space="preserve"> </v>
          </cell>
        </row>
        <row r="2224">
          <cell r="S2224" t="str">
            <v xml:space="preserve"> </v>
          </cell>
        </row>
        <row r="2225">
          <cell r="S2225" t="str">
            <v xml:space="preserve"> </v>
          </cell>
        </row>
        <row r="2226">
          <cell r="S2226" t="str">
            <v xml:space="preserve"> </v>
          </cell>
        </row>
        <row r="2227">
          <cell r="S2227" t="str">
            <v xml:space="preserve"> </v>
          </cell>
        </row>
        <row r="2228">
          <cell r="S2228" t="str">
            <v xml:space="preserve"> </v>
          </cell>
        </row>
        <row r="2229">
          <cell r="S2229" t="str">
            <v xml:space="preserve"> </v>
          </cell>
        </row>
        <row r="2230">
          <cell r="S2230" t="str">
            <v xml:space="preserve"> </v>
          </cell>
        </row>
        <row r="2231">
          <cell r="S2231" t="str">
            <v xml:space="preserve"> </v>
          </cell>
        </row>
        <row r="2232">
          <cell r="S2232" t="str">
            <v xml:space="preserve"> </v>
          </cell>
        </row>
        <row r="2233">
          <cell r="S2233" t="str">
            <v xml:space="preserve"> </v>
          </cell>
        </row>
        <row r="2234">
          <cell r="S2234" t="str">
            <v xml:space="preserve"> </v>
          </cell>
        </row>
        <row r="2235">
          <cell r="S2235" t="str">
            <v xml:space="preserve"> </v>
          </cell>
        </row>
        <row r="2236">
          <cell r="S2236" t="str">
            <v xml:space="preserve"> </v>
          </cell>
        </row>
        <row r="2237">
          <cell r="S2237" t="str">
            <v xml:space="preserve"> </v>
          </cell>
        </row>
        <row r="2238">
          <cell r="S2238" t="str">
            <v xml:space="preserve"> </v>
          </cell>
        </row>
        <row r="2239">
          <cell r="S2239" t="str">
            <v xml:space="preserve"> </v>
          </cell>
        </row>
        <row r="2240">
          <cell r="S2240" t="str">
            <v xml:space="preserve"> </v>
          </cell>
        </row>
        <row r="2241">
          <cell r="S2241" t="str">
            <v xml:space="preserve"> </v>
          </cell>
        </row>
        <row r="2242">
          <cell r="S2242" t="str">
            <v xml:space="preserve"> </v>
          </cell>
        </row>
        <row r="2243">
          <cell r="S2243" t="str">
            <v xml:space="preserve"> </v>
          </cell>
        </row>
        <row r="2244">
          <cell r="S2244" t="str">
            <v xml:space="preserve"> </v>
          </cell>
        </row>
        <row r="2245">
          <cell r="S2245" t="str">
            <v xml:space="preserve"> </v>
          </cell>
        </row>
        <row r="2246">
          <cell r="S2246" t="str">
            <v xml:space="preserve"> </v>
          </cell>
        </row>
        <row r="2247">
          <cell r="S2247" t="str">
            <v xml:space="preserve"> </v>
          </cell>
        </row>
        <row r="2248">
          <cell r="S2248" t="str">
            <v xml:space="preserve"> </v>
          </cell>
        </row>
        <row r="2249">
          <cell r="S2249" t="str">
            <v xml:space="preserve"> </v>
          </cell>
        </row>
        <row r="2250">
          <cell r="S2250" t="str">
            <v xml:space="preserve"> </v>
          </cell>
        </row>
        <row r="2251">
          <cell r="S2251" t="str">
            <v xml:space="preserve"> </v>
          </cell>
        </row>
        <row r="2252">
          <cell r="S2252" t="str">
            <v xml:space="preserve"> </v>
          </cell>
        </row>
        <row r="2253">
          <cell r="S2253" t="str">
            <v xml:space="preserve"> </v>
          </cell>
        </row>
        <row r="2254">
          <cell r="S2254" t="str">
            <v xml:space="preserve"> </v>
          </cell>
        </row>
        <row r="2255">
          <cell r="S2255" t="str">
            <v xml:space="preserve"> </v>
          </cell>
        </row>
        <row r="2256">
          <cell r="S2256" t="str">
            <v xml:space="preserve"> </v>
          </cell>
        </row>
        <row r="2257">
          <cell r="S2257" t="str">
            <v xml:space="preserve"> </v>
          </cell>
        </row>
        <row r="2258">
          <cell r="S2258" t="str">
            <v xml:space="preserve"> </v>
          </cell>
        </row>
        <row r="2259">
          <cell r="S2259" t="str">
            <v xml:space="preserve"> </v>
          </cell>
        </row>
        <row r="2260">
          <cell r="S2260" t="str">
            <v xml:space="preserve"> </v>
          </cell>
        </row>
        <row r="2261">
          <cell r="S2261" t="str">
            <v xml:space="preserve"> </v>
          </cell>
        </row>
        <row r="2262">
          <cell r="S2262" t="str">
            <v xml:space="preserve"> </v>
          </cell>
        </row>
        <row r="2263">
          <cell r="S2263" t="str">
            <v xml:space="preserve"> </v>
          </cell>
        </row>
        <row r="2264">
          <cell r="S2264" t="str">
            <v xml:space="preserve"> </v>
          </cell>
        </row>
        <row r="2265">
          <cell r="S2265" t="str">
            <v xml:space="preserve"> </v>
          </cell>
        </row>
        <row r="2266">
          <cell r="S2266" t="str">
            <v xml:space="preserve"> </v>
          </cell>
        </row>
        <row r="2267">
          <cell r="S2267" t="str">
            <v xml:space="preserve"> </v>
          </cell>
        </row>
        <row r="2268">
          <cell r="S2268" t="str">
            <v xml:space="preserve"> </v>
          </cell>
        </row>
        <row r="2269">
          <cell r="S2269" t="str">
            <v xml:space="preserve"> </v>
          </cell>
        </row>
        <row r="2270">
          <cell r="S2270" t="str">
            <v xml:space="preserve"> </v>
          </cell>
        </row>
        <row r="2271">
          <cell r="S2271" t="str">
            <v xml:space="preserve"> </v>
          </cell>
        </row>
        <row r="2272">
          <cell r="S2272" t="str">
            <v xml:space="preserve"> </v>
          </cell>
        </row>
        <row r="2273">
          <cell r="S2273" t="str">
            <v xml:space="preserve"> </v>
          </cell>
        </row>
        <row r="2274">
          <cell r="S2274" t="str">
            <v xml:space="preserve"> </v>
          </cell>
        </row>
        <row r="2275">
          <cell r="S2275" t="str">
            <v xml:space="preserve"> </v>
          </cell>
        </row>
        <row r="2276">
          <cell r="S2276" t="str">
            <v xml:space="preserve"> </v>
          </cell>
        </row>
        <row r="2277">
          <cell r="S2277" t="str">
            <v xml:space="preserve"> </v>
          </cell>
        </row>
        <row r="2278">
          <cell r="S2278" t="str">
            <v xml:space="preserve"> </v>
          </cell>
        </row>
        <row r="2279">
          <cell r="S2279" t="str">
            <v xml:space="preserve"> </v>
          </cell>
        </row>
        <row r="2280">
          <cell r="S2280" t="str">
            <v xml:space="preserve"> </v>
          </cell>
        </row>
        <row r="2281">
          <cell r="S2281" t="str">
            <v xml:space="preserve"> </v>
          </cell>
        </row>
        <row r="2282">
          <cell r="S2282" t="str">
            <v xml:space="preserve"> </v>
          </cell>
        </row>
        <row r="2283">
          <cell r="S2283" t="str">
            <v xml:space="preserve"> </v>
          </cell>
        </row>
        <row r="2284">
          <cell r="S2284" t="str">
            <v xml:space="preserve"> </v>
          </cell>
        </row>
        <row r="2285">
          <cell r="S2285" t="str">
            <v xml:space="preserve"> </v>
          </cell>
        </row>
        <row r="2286">
          <cell r="S2286" t="str">
            <v xml:space="preserve"> </v>
          </cell>
        </row>
        <row r="2287">
          <cell r="S2287" t="str">
            <v xml:space="preserve"> </v>
          </cell>
        </row>
        <row r="2288">
          <cell r="S2288" t="str">
            <v xml:space="preserve"> </v>
          </cell>
        </row>
        <row r="2289">
          <cell r="S2289" t="str">
            <v xml:space="preserve"> </v>
          </cell>
        </row>
        <row r="2290">
          <cell r="S2290" t="str">
            <v xml:space="preserve"> </v>
          </cell>
        </row>
        <row r="2291">
          <cell r="S2291" t="str">
            <v xml:space="preserve"> </v>
          </cell>
        </row>
        <row r="2292">
          <cell r="S2292" t="str">
            <v xml:space="preserve"> </v>
          </cell>
        </row>
        <row r="2293">
          <cell r="S2293" t="str">
            <v xml:space="preserve"> </v>
          </cell>
        </row>
        <row r="2294">
          <cell r="S2294" t="str">
            <v xml:space="preserve"> </v>
          </cell>
        </row>
        <row r="2295">
          <cell r="S2295" t="str">
            <v xml:space="preserve"> </v>
          </cell>
        </row>
        <row r="2296">
          <cell r="S2296" t="str">
            <v xml:space="preserve"> </v>
          </cell>
        </row>
        <row r="2297">
          <cell r="S2297" t="str">
            <v xml:space="preserve"> </v>
          </cell>
        </row>
        <row r="2298">
          <cell r="S2298" t="str">
            <v xml:space="preserve"> </v>
          </cell>
        </row>
        <row r="2299">
          <cell r="S2299" t="str">
            <v xml:space="preserve"> </v>
          </cell>
        </row>
        <row r="2300">
          <cell r="S2300" t="str">
            <v xml:space="preserve"> </v>
          </cell>
        </row>
        <row r="2301">
          <cell r="S2301" t="str">
            <v xml:space="preserve"> </v>
          </cell>
        </row>
        <row r="2302">
          <cell r="S2302" t="str">
            <v xml:space="preserve"> </v>
          </cell>
        </row>
        <row r="2303">
          <cell r="S2303" t="str">
            <v xml:space="preserve"> </v>
          </cell>
        </row>
        <row r="2304">
          <cell r="S2304" t="str">
            <v xml:space="preserve"> </v>
          </cell>
        </row>
        <row r="2305">
          <cell r="S2305" t="str">
            <v xml:space="preserve"> </v>
          </cell>
        </row>
        <row r="2306">
          <cell r="S2306" t="str">
            <v xml:space="preserve"> </v>
          </cell>
        </row>
        <row r="2307">
          <cell r="S2307" t="str">
            <v xml:space="preserve"> </v>
          </cell>
        </row>
        <row r="2308">
          <cell r="S2308" t="str">
            <v xml:space="preserve"> </v>
          </cell>
        </row>
        <row r="2309">
          <cell r="S2309" t="str">
            <v xml:space="preserve"> </v>
          </cell>
        </row>
        <row r="2310">
          <cell r="S2310" t="str">
            <v xml:space="preserve"> </v>
          </cell>
        </row>
        <row r="2311">
          <cell r="S2311" t="str">
            <v xml:space="preserve"> </v>
          </cell>
        </row>
        <row r="2312">
          <cell r="S2312" t="str">
            <v xml:space="preserve"> </v>
          </cell>
        </row>
        <row r="2313">
          <cell r="S2313" t="str">
            <v xml:space="preserve"> </v>
          </cell>
        </row>
        <row r="2314">
          <cell r="S2314" t="str">
            <v xml:space="preserve"> </v>
          </cell>
        </row>
        <row r="2315">
          <cell r="S2315" t="str">
            <v xml:space="preserve"> </v>
          </cell>
        </row>
        <row r="2316">
          <cell r="S2316" t="str">
            <v xml:space="preserve"> </v>
          </cell>
        </row>
        <row r="2317">
          <cell r="S2317" t="str">
            <v xml:space="preserve"> </v>
          </cell>
        </row>
        <row r="2318">
          <cell r="S2318" t="str">
            <v xml:space="preserve"> </v>
          </cell>
        </row>
        <row r="2319">
          <cell r="S2319" t="str">
            <v xml:space="preserve"> </v>
          </cell>
        </row>
        <row r="2320">
          <cell r="S2320" t="str">
            <v xml:space="preserve"> </v>
          </cell>
        </row>
        <row r="2321">
          <cell r="S2321" t="str">
            <v xml:space="preserve"> </v>
          </cell>
        </row>
        <row r="2322">
          <cell r="S2322" t="str">
            <v xml:space="preserve"> </v>
          </cell>
        </row>
        <row r="2323">
          <cell r="S2323" t="str">
            <v xml:space="preserve"> </v>
          </cell>
        </row>
        <row r="2324">
          <cell r="S2324" t="str">
            <v xml:space="preserve"> </v>
          </cell>
        </row>
        <row r="2325">
          <cell r="S2325" t="str">
            <v xml:space="preserve"> </v>
          </cell>
        </row>
        <row r="2326">
          <cell r="S2326" t="str">
            <v xml:space="preserve"> </v>
          </cell>
        </row>
        <row r="2327">
          <cell r="S2327" t="str">
            <v xml:space="preserve"> </v>
          </cell>
        </row>
        <row r="2328">
          <cell r="S2328" t="str">
            <v xml:space="preserve"> </v>
          </cell>
        </row>
        <row r="2329">
          <cell r="S2329" t="str">
            <v xml:space="preserve"> </v>
          </cell>
        </row>
        <row r="2330">
          <cell r="S2330" t="str">
            <v xml:space="preserve"> </v>
          </cell>
        </row>
        <row r="2331">
          <cell r="S2331" t="str">
            <v xml:space="preserve"> </v>
          </cell>
        </row>
        <row r="2332">
          <cell r="S2332" t="str">
            <v xml:space="preserve"> </v>
          </cell>
        </row>
        <row r="2333">
          <cell r="S2333" t="str">
            <v xml:space="preserve"> </v>
          </cell>
        </row>
        <row r="2334">
          <cell r="S2334" t="str">
            <v xml:space="preserve"> </v>
          </cell>
        </row>
        <row r="2335">
          <cell r="S2335" t="str">
            <v xml:space="preserve"> </v>
          </cell>
        </row>
        <row r="2336">
          <cell r="S2336" t="str">
            <v xml:space="preserve"> </v>
          </cell>
        </row>
        <row r="2337">
          <cell r="S2337" t="str">
            <v xml:space="preserve"> </v>
          </cell>
        </row>
        <row r="2338">
          <cell r="S2338" t="str">
            <v xml:space="preserve"> </v>
          </cell>
        </row>
        <row r="2339">
          <cell r="S2339" t="str">
            <v xml:space="preserve"> </v>
          </cell>
        </row>
        <row r="2340">
          <cell r="S2340" t="str">
            <v xml:space="preserve"> </v>
          </cell>
        </row>
        <row r="2341">
          <cell r="S2341" t="str">
            <v xml:space="preserve"> </v>
          </cell>
        </row>
        <row r="2342">
          <cell r="S2342" t="str">
            <v xml:space="preserve"> </v>
          </cell>
        </row>
        <row r="2343">
          <cell r="S2343" t="str">
            <v xml:space="preserve"> </v>
          </cell>
        </row>
        <row r="2344">
          <cell r="S2344" t="str">
            <v xml:space="preserve"> </v>
          </cell>
        </row>
        <row r="2345">
          <cell r="S2345" t="str">
            <v xml:space="preserve"> </v>
          </cell>
        </row>
        <row r="2346">
          <cell r="S2346" t="str">
            <v xml:space="preserve"> </v>
          </cell>
        </row>
        <row r="2347">
          <cell r="S2347" t="str">
            <v xml:space="preserve"> </v>
          </cell>
        </row>
        <row r="2348">
          <cell r="S2348" t="str">
            <v xml:space="preserve"> </v>
          </cell>
        </row>
        <row r="2349">
          <cell r="S2349" t="str">
            <v xml:space="preserve"> </v>
          </cell>
        </row>
        <row r="2350">
          <cell r="S2350" t="str">
            <v xml:space="preserve"> </v>
          </cell>
        </row>
        <row r="2351">
          <cell r="S2351" t="str">
            <v xml:space="preserve"> </v>
          </cell>
        </row>
        <row r="2352">
          <cell r="S2352" t="str">
            <v xml:space="preserve"> </v>
          </cell>
        </row>
        <row r="2353">
          <cell r="S2353" t="str">
            <v xml:space="preserve"> </v>
          </cell>
        </row>
        <row r="2354">
          <cell r="S2354" t="str">
            <v xml:space="preserve"> </v>
          </cell>
        </row>
        <row r="2355">
          <cell r="S2355" t="str">
            <v xml:space="preserve"> </v>
          </cell>
        </row>
        <row r="2356">
          <cell r="S2356" t="str">
            <v xml:space="preserve"> </v>
          </cell>
        </row>
        <row r="2357">
          <cell r="S2357" t="str">
            <v xml:space="preserve"> </v>
          </cell>
        </row>
        <row r="2358">
          <cell r="S2358" t="str">
            <v xml:space="preserve"> </v>
          </cell>
        </row>
        <row r="2359">
          <cell r="S2359" t="str">
            <v xml:space="preserve"> </v>
          </cell>
        </row>
        <row r="2360">
          <cell r="S2360" t="str">
            <v xml:space="preserve"> </v>
          </cell>
        </row>
        <row r="2361">
          <cell r="S2361" t="str">
            <v xml:space="preserve"> </v>
          </cell>
        </row>
        <row r="2362">
          <cell r="S2362" t="str">
            <v xml:space="preserve"> </v>
          </cell>
        </row>
        <row r="2363">
          <cell r="S2363" t="str">
            <v xml:space="preserve"> </v>
          </cell>
        </row>
        <row r="2364">
          <cell r="S2364" t="str">
            <v xml:space="preserve"> </v>
          </cell>
        </row>
        <row r="2365">
          <cell r="S2365" t="str">
            <v xml:space="preserve"> </v>
          </cell>
        </row>
        <row r="2366">
          <cell r="S2366" t="str">
            <v xml:space="preserve"> </v>
          </cell>
        </row>
        <row r="2367">
          <cell r="S2367" t="str">
            <v xml:space="preserve"> </v>
          </cell>
        </row>
        <row r="2368">
          <cell r="S2368" t="str">
            <v xml:space="preserve"> </v>
          </cell>
        </row>
        <row r="2369">
          <cell r="S2369" t="str">
            <v xml:space="preserve"> </v>
          </cell>
        </row>
        <row r="2370">
          <cell r="S2370" t="str">
            <v xml:space="preserve"> </v>
          </cell>
        </row>
        <row r="2371">
          <cell r="S2371" t="str">
            <v xml:space="preserve"> </v>
          </cell>
        </row>
        <row r="2372">
          <cell r="S2372" t="str">
            <v xml:space="preserve"> </v>
          </cell>
        </row>
        <row r="2373">
          <cell r="S2373" t="str">
            <v xml:space="preserve"> </v>
          </cell>
        </row>
        <row r="2374">
          <cell r="S2374" t="str">
            <v xml:space="preserve"> </v>
          </cell>
        </row>
        <row r="2375">
          <cell r="S2375" t="str">
            <v xml:space="preserve"> </v>
          </cell>
        </row>
        <row r="2376">
          <cell r="S2376" t="str">
            <v xml:space="preserve"> </v>
          </cell>
        </row>
        <row r="2377">
          <cell r="S2377" t="str">
            <v xml:space="preserve"> </v>
          </cell>
        </row>
        <row r="2378">
          <cell r="S2378" t="str">
            <v xml:space="preserve"> </v>
          </cell>
        </row>
        <row r="2379">
          <cell r="S2379" t="str">
            <v xml:space="preserve"> </v>
          </cell>
        </row>
        <row r="2380">
          <cell r="S2380" t="str">
            <v xml:space="preserve"> </v>
          </cell>
        </row>
        <row r="2381">
          <cell r="S2381" t="str">
            <v xml:space="preserve"> </v>
          </cell>
        </row>
        <row r="2382">
          <cell r="S2382" t="str">
            <v xml:space="preserve"> </v>
          </cell>
        </row>
        <row r="2383">
          <cell r="S2383" t="str">
            <v xml:space="preserve"> </v>
          </cell>
        </row>
        <row r="2384">
          <cell r="S2384" t="str">
            <v xml:space="preserve"> </v>
          </cell>
        </row>
        <row r="2385">
          <cell r="S2385" t="str">
            <v xml:space="preserve"> </v>
          </cell>
        </row>
        <row r="2386">
          <cell r="S2386" t="str">
            <v xml:space="preserve"> </v>
          </cell>
        </row>
        <row r="2387">
          <cell r="S2387" t="str">
            <v xml:space="preserve"> </v>
          </cell>
        </row>
        <row r="2388">
          <cell r="S2388" t="str">
            <v xml:space="preserve"> </v>
          </cell>
        </row>
        <row r="2389">
          <cell r="S2389" t="str">
            <v xml:space="preserve"> </v>
          </cell>
        </row>
        <row r="2390">
          <cell r="S2390" t="str">
            <v xml:space="preserve"> </v>
          </cell>
        </row>
        <row r="2391">
          <cell r="S2391" t="str">
            <v xml:space="preserve"> </v>
          </cell>
        </row>
        <row r="2392">
          <cell r="S2392" t="str">
            <v xml:space="preserve"> </v>
          </cell>
        </row>
        <row r="2393">
          <cell r="S2393" t="str">
            <v xml:space="preserve"> </v>
          </cell>
        </row>
        <row r="2394">
          <cell r="S2394" t="str">
            <v xml:space="preserve"> </v>
          </cell>
        </row>
        <row r="2395">
          <cell r="S2395" t="str">
            <v xml:space="preserve"> </v>
          </cell>
        </row>
        <row r="2396">
          <cell r="S2396" t="str">
            <v xml:space="preserve"> </v>
          </cell>
        </row>
        <row r="2397">
          <cell r="S2397" t="str">
            <v xml:space="preserve"> </v>
          </cell>
        </row>
        <row r="2398">
          <cell r="S2398" t="str">
            <v xml:space="preserve"> </v>
          </cell>
        </row>
        <row r="2399">
          <cell r="S2399" t="str">
            <v xml:space="preserve"> </v>
          </cell>
        </row>
        <row r="2400">
          <cell r="S2400" t="str">
            <v xml:space="preserve"> </v>
          </cell>
        </row>
        <row r="2401">
          <cell r="S2401" t="str">
            <v xml:space="preserve"> </v>
          </cell>
        </row>
        <row r="2402">
          <cell r="S2402" t="str">
            <v xml:space="preserve"> </v>
          </cell>
        </row>
        <row r="2403">
          <cell r="S2403" t="str">
            <v xml:space="preserve"> </v>
          </cell>
        </row>
        <row r="2404">
          <cell r="S2404" t="str">
            <v xml:space="preserve"> </v>
          </cell>
        </row>
        <row r="2405">
          <cell r="S2405" t="str">
            <v xml:space="preserve"> </v>
          </cell>
        </row>
        <row r="2406">
          <cell r="S2406" t="str">
            <v xml:space="preserve"> </v>
          </cell>
        </row>
        <row r="2407">
          <cell r="S2407" t="str">
            <v xml:space="preserve"> </v>
          </cell>
        </row>
        <row r="2408">
          <cell r="S2408" t="str">
            <v xml:space="preserve"> </v>
          </cell>
        </row>
        <row r="2409">
          <cell r="S2409" t="str">
            <v xml:space="preserve"> </v>
          </cell>
        </row>
        <row r="2410">
          <cell r="S2410" t="str">
            <v xml:space="preserve"> </v>
          </cell>
        </row>
        <row r="2411">
          <cell r="S2411" t="str">
            <v xml:space="preserve"> </v>
          </cell>
        </row>
        <row r="2412">
          <cell r="S2412" t="str">
            <v xml:space="preserve"> </v>
          </cell>
        </row>
        <row r="2413">
          <cell r="S2413" t="str">
            <v xml:space="preserve"> </v>
          </cell>
        </row>
        <row r="2414">
          <cell r="S2414" t="str">
            <v xml:space="preserve"> </v>
          </cell>
        </row>
        <row r="2415">
          <cell r="S2415" t="str">
            <v xml:space="preserve"> </v>
          </cell>
        </row>
        <row r="2416">
          <cell r="S2416" t="str">
            <v xml:space="preserve"> </v>
          </cell>
        </row>
        <row r="2417">
          <cell r="S2417" t="str">
            <v xml:space="preserve"> </v>
          </cell>
        </row>
        <row r="2418">
          <cell r="S2418" t="str">
            <v xml:space="preserve"> </v>
          </cell>
        </row>
        <row r="2419">
          <cell r="S2419" t="str">
            <v xml:space="preserve"> </v>
          </cell>
        </row>
        <row r="2420">
          <cell r="S2420" t="str">
            <v xml:space="preserve"> </v>
          </cell>
        </row>
        <row r="2421">
          <cell r="S2421" t="str">
            <v xml:space="preserve"> </v>
          </cell>
        </row>
        <row r="2422">
          <cell r="S2422" t="str">
            <v xml:space="preserve"> </v>
          </cell>
        </row>
        <row r="2423">
          <cell r="S2423" t="str">
            <v xml:space="preserve"> </v>
          </cell>
        </row>
        <row r="2424">
          <cell r="S2424" t="str">
            <v xml:space="preserve"> </v>
          </cell>
        </row>
        <row r="2425">
          <cell r="S2425" t="str">
            <v xml:space="preserve"> </v>
          </cell>
        </row>
        <row r="2426">
          <cell r="S2426" t="str">
            <v xml:space="preserve"> </v>
          </cell>
        </row>
        <row r="2427">
          <cell r="S2427" t="str">
            <v xml:space="preserve"> </v>
          </cell>
        </row>
        <row r="2428">
          <cell r="S2428" t="str">
            <v xml:space="preserve"> </v>
          </cell>
        </row>
        <row r="2429">
          <cell r="S2429" t="str">
            <v xml:space="preserve"> </v>
          </cell>
        </row>
        <row r="2430">
          <cell r="S2430" t="str">
            <v xml:space="preserve"> </v>
          </cell>
        </row>
        <row r="2431">
          <cell r="S2431" t="str">
            <v xml:space="preserve"> </v>
          </cell>
        </row>
        <row r="2432">
          <cell r="S2432" t="str">
            <v xml:space="preserve"> </v>
          </cell>
        </row>
        <row r="2433">
          <cell r="S2433" t="str">
            <v xml:space="preserve"> </v>
          </cell>
        </row>
        <row r="2434">
          <cell r="S2434" t="str">
            <v xml:space="preserve"> </v>
          </cell>
        </row>
        <row r="2435">
          <cell r="S2435" t="str">
            <v xml:space="preserve"> </v>
          </cell>
        </row>
        <row r="2436">
          <cell r="S2436" t="str">
            <v xml:space="preserve"> </v>
          </cell>
        </row>
        <row r="2437">
          <cell r="S2437" t="str">
            <v xml:space="preserve"> </v>
          </cell>
        </row>
        <row r="2438">
          <cell r="S2438" t="str">
            <v xml:space="preserve"> </v>
          </cell>
        </row>
        <row r="2439">
          <cell r="S2439" t="str">
            <v xml:space="preserve"> </v>
          </cell>
        </row>
        <row r="2440">
          <cell r="S2440" t="str">
            <v xml:space="preserve"> </v>
          </cell>
        </row>
        <row r="2441">
          <cell r="S2441" t="str">
            <v xml:space="preserve"> </v>
          </cell>
        </row>
        <row r="2442">
          <cell r="S2442" t="str">
            <v xml:space="preserve"> </v>
          </cell>
        </row>
        <row r="2443">
          <cell r="S2443" t="str">
            <v xml:space="preserve"> </v>
          </cell>
        </row>
        <row r="2444">
          <cell r="S2444" t="str">
            <v xml:space="preserve"> </v>
          </cell>
        </row>
        <row r="2445">
          <cell r="S2445" t="str">
            <v xml:space="preserve"> </v>
          </cell>
        </row>
        <row r="2446">
          <cell r="S2446" t="str">
            <v xml:space="preserve"> </v>
          </cell>
        </row>
        <row r="2447">
          <cell r="S2447" t="str">
            <v xml:space="preserve"> </v>
          </cell>
        </row>
        <row r="2448">
          <cell r="S2448" t="str">
            <v xml:space="preserve"> </v>
          </cell>
        </row>
        <row r="2449">
          <cell r="S2449" t="str">
            <v xml:space="preserve"> </v>
          </cell>
        </row>
        <row r="2450">
          <cell r="S2450" t="str">
            <v xml:space="preserve"> </v>
          </cell>
        </row>
        <row r="2451">
          <cell r="S2451" t="str">
            <v xml:space="preserve"> </v>
          </cell>
        </row>
        <row r="2452">
          <cell r="S2452" t="str">
            <v xml:space="preserve"> </v>
          </cell>
        </row>
        <row r="2453">
          <cell r="S2453" t="str">
            <v xml:space="preserve"> </v>
          </cell>
        </row>
        <row r="2454">
          <cell r="S2454" t="str">
            <v xml:space="preserve"> </v>
          </cell>
        </row>
        <row r="2455">
          <cell r="S2455" t="str">
            <v xml:space="preserve"> </v>
          </cell>
        </row>
        <row r="2456">
          <cell r="S2456" t="str">
            <v xml:space="preserve"> </v>
          </cell>
        </row>
        <row r="2457">
          <cell r="S2457" t="str">
            <v xml:space="preserve"> </v>
          </cell>
        </row>
        <row r="2458">
          <cell r="S2458" t="str">
            <v xml:space="preserve"> </v>
          </cell>
        </row>
        <row r="2459">
          <cell r="S2459" t="str">
            <v xml:space="preserve"> </v>
          </cell>
        </row>
        <row r="2460">
          <cell r="S2460" t="str">
            <v xml:space="preserve"> </v>
          </cell>
        </row>
        <row r="2461">
          <cell r="S2461" t="str">
            <v xml:space="preserve"> </v>
          </cell>
        </row>
        <row r="2462">
          <cell r="S2462" t="str">
            <v xml:space="preserve"> </v>
          </cell>
        </row>
        <row r="2463">
          <cell r="S2463" t="str">
            <v xml:space="preserve"> </v>
          </cell>
        </row>
        <row r="2464">
          <cell r="S2464" t="str">
            <v xml:space="preserve"> </v>
          </cell>
        </row>
        <row r="2465">
          <cell r="S2465" t="str">
            <v xml:space="preserve"> </v>
          </cell>
        </row>
        <row r="2466">
          <cell r="S2466" t="str">
            <v xml:space="preserve"> </v>
          </cell>
        </row>
        <row r="2467">
          <cell r="S2467" t="str">
            <v xml:space="preserve"> </v>
          </cell>
        </row>
        <row r="2468">
          <cell r="S2468" t="str">
            <v xml:space="preserve"> </v>
          </cell>
        </row>
        <row r="2469">
          <cell r="S2469" t="str">
            <v xml:space="preserve"> </v>
          </cell>
        </row>
        <row r="2470">
          <cell r="S2470" t="str">
            <v xml:space="preserve"> </v>
          </cell>
        </row>
        <row r="2471">
          <cell r="S2471" t="str">
            <v xml:space="preserve"> </v>
          </cell>
        </row>
        <row r="2472">
          <cell r="S2472" t="str">
            <v xml:space="preserve"> </v>
          </cell>
        </row>
        <row r="2473">
          <cell r="S2473" t="str">
            <v xml:space="preserve"> </v>
          </cell>
        </row>
        <row r="2474">
          <cell r="S2474" t="str">
            <v xml:space="preserve"> </v>
          </cell>
        </row>
        <row r="2475">
          <cell r="S2475" t="str">
            <v xml:space="preserve"> </v>
          </cell>
        </row>
        <row r="2476">
          <cell r="S2476" t="str">
            <v xml:space="preserve"> </v>
          </cell>
        </row>
        <row r="2477">
          <cell r="S2477" t="str">
            <v xml:space="preserve"> </v>
          </cell>
        </row>
        <row r="2478">
          <cell r="S2478" t="str">
            <v xml:space="preserve"> </v>
          </cell>
        </row>
        <row r="2479">
          <cell r="S2479" t="str">
            <v xml:space="preserve"> </v>
          </cell>
        </row>
        <row r="2480">
          <cell r="S2480" t="str">
            <v xml:space="preserve"> </v>
          </cell>
        </row>
        <row r="2481">
          <cell r="S2481" t="str">
            <v xml:space="preserve"> </v>
          </cell>
        </row>
        <row r="2482">
          <cell r="S2482" t="str">
            <v xml:space="preserve"> </v>
          </cell>
        </row>
        <row r="2483">
          <cell r="S2483" t="str">
            <v xml:space="preserve"> </v>
          </cell>
        </row>
        <row r="2484">
          <cell r="S2484" t="str">
            <v xml:space="preserve"> </v>
          </cell>
        </row>
        <row r="2485">
          <cell r="S2485" t="str">
            <v xml:space="preserve"> </v>
          </cell>
        </row>
        <row r="2486">
          <cell r="S2486" t="str">
            <v xml:space="preserve"> </v>
          </cell>
        </row>
        <row r="2487">
          <cell r="S2487" t="str">
            <v xml:space="preserve"> </v>
          </cell>
        </row>
        <row r="2488">
          <cell r="S2488" t="str">
            <v xml:space="preserve"> </v>
          </cell>
        </row>
        <row r="2489">
          <cell r="S2489" t="str">
            <v xml:space="preserve"> </v>
          </cell>
        </row>
        <row r="2490">
          <cell r="S2490" t="str">
            <v xml:space="preserve"> </v>
          </cell>
        </row>
        <row r="2491">
          <cell r="S2491" t="str">
            <v xml:space="preserve"> </v>
          </cell>
        </row>
        <row r="2492">
          <cell r="S2492" t="str">
            <v xml:space="preserve"> </v>
          </cell>
        </row>
        <row r="2493">
          <cell r="S2493" t="str">
            <v xml:space="preserve"> </v>
          </cell>
        </row>
        <row r="2494">
          <cell r="S2494" t="str">
            <v xml:space="preserve"> </v>
          </cell>
        </row>
        <row r="2495">
          <cell r="S2495" t="str">
            <v xml:space="preserve"> </v>
          </cell>
        </row>
        <row r="2496">
          <cell r="S2496" t="str">
            <v xml:space="preserve"> </v>
          </cell>
        </row>
        <row r="2497">
          <cell r="S2497" t="str">
            <v xml:space="preserve"> </v>
          </cell>
        </row>
        <row r="2498">
          <cell r="S2498" t="str">
            <v xml:space="preserve"> </v>
          </cell>
        </row>
        <row r="2499">
          <cell r="S2499" t="str">
            <v xml:space="preserve"> </v>
          </cell>
        </row>
        <row r="2500">
          <cell r="S2500" t="str">
            <v xml:space="preserve"> </v>
          </cell>
        </row>
        <row r="2501">
          <cell r="S2501" t="str">
            <v xml:space="preserve"> </v>
          </cell>
        </row>
        <row r="2502">
          <cell r="S2502" t="str">
            <v xml:space="preserve"> </v>
          </cell>
        </row>
      </sheetData>
      <sheetData sheetId="12"/>
      <sheetData sheetId="13"/>
      <sheetData sheetId="14"/>
      <sheetData sheetId="15"/>
      <sheetData sheetId="16"/>
      <sheetData sheetId="17"/>
      <sheetData sheetId="18"/>
      <sheetData sheetId="19"/>
      <sheetData sheetId="20"/>
      <sheetData sheetId="21"/>
      <sheetData sheetId="22">
        <row r="2">
          <cell r="A2" t="str">
            <v>Grundstücksanlagen, Bauten für Transportwesen</v>
          </cell>
          <cell r="D2" t="str">
            <v>1.1.1 Selbst geschaffene gewerbliche Schutzrechte und ähnliche Rechte und Werte</v>
          </cell>
          <cell r="E2" t="str">
            <v>1.1.1 Erlöse aus Ausspeisepunkte ohne Leistungsmessung</v>
          </cell>
          <cell r="F2" t="str">
            <v>Rückstellungen für Pensionen und ähnliche Verpflichtungen</v>
          </cell>
          <cell r="G2">
            <v>2016</v>
          </cell>
          <cell r="H2" t="str">
            <v>Selbst geschaffene gewerbliche Schutzrechte und ähnliche Rechte und Werte</v>
          </cell>
          <cell r="I2" t="str">
            <v>1.1.12 Weitere Umsatzerlöse aus Netzentgelten</v>
          </cell>
        </row>
        <row r="3">
          <cell r="A3" t="str">
            <v>Betriebsgebäude</v>
          </cell>
          <cell r="D3" t="str">
            <v>1.1.2 entgeltlich erworbene Konzessionen, gewerbliche Schutzrechte und ähnliche Rechte und Werte sowie Lizenzen an solchen Rechten und Werten</v>
          </cell>
          <cell r="E3" t="str">
            <v>1.1.2 Erlöse aus Ausspeisepunkte mit Leistungmessung</v>
          </cell>
          <cell r="F3" t="str">
            <v>Steuerrückstellungen</v>
          </cell>
          <cell r="G3">
            <v>2017</v>
          </cell>
          <cell r="H3" t="str">
            <v>entgeltlich erworbene Konzessionen, gewerbliche Schutzrechte und ähnliche Rechte und Werte sowie Lizenzen an solchen Rechten und Werten</v>
          </cell>
          <cell r="I3" t="str">
            <v>1.5 Sonstige Erlöse</v>
          </cell>
        </row>
        <row r="4">
          <cell r="A4" t="str">
            <v>Verwaltungsgebäude</v>
          </cell>
          <cell r="D4" t="str">
            <v>1.1.3 Geschäfts- oder Firmenwert</v>
          </cell>
          <cell r="E4" t="str">
            <v>1.1.3 Erlöse aus Einspeiseentgelte für feste Kapazitäten</v>
          </cell>
          <cell r="F4" t="str">
            <v>Rückstellung für Mehr- und Mindermengenabrechnung</v>
          </cell>
          <cell r="G4">
            <v>2018</v>
          </cell>
          <cell r="H4" t="str">
            <v>Geschäfts- oder Firmenwert</v>
          </cell>
          <cell r="I4" t="str">
            <v>4.3 Andere sonstige Erträge</v>
          </cell>
        </row>
        <row r="5">
          <cell r="A5" t="str">
            <v>Gleisanlagen, Eisenbahnwagen</v>
          </cell>
          <cell r="D5" t="str">
            <v>1.1.4 geleistete Anzahlungen</v>
          </cell>
          <cell r="E5" t="str">
            <v>1.1.4 Erlöse aus Ausspeiseentgelte für feste Kapazitäten</v>
          </cell>
          <cell r="F5" t="str">
            <v>Rückstellung für das Regulierungskonto</v>
          </cell>
          <cell r="G5">
            <v>2019</v>
          </cell>
          <cell r="H5" t="str">
            <v>geleistete Anzahlungen auf immaterielle Vermögensgegenstände</v>
          </cell>
          <cell r="I5" t="str">
            <v>5.1.6 Sonstiges</v>
          </cell>
        </row>
        <row r="6">
          <cell r="A6" t="str">
            <v>Geschäftsausstattung (ohne EDV, Werkzeuge/Geräte); Vermittlungseinrichtungen</v>
          </cell>
          <cell r="D6" t="str">
            <v>1.2.1 Grundstücke, grundstücksgleiche Rechte und Bauten einschließlich der Bauten auf fremden Grundstücken</v>
          </cell>
          <cell r="E6" t="str">
            <v>1.1.5 Erlöse aus Entgelten für die Messung</v>
          </cell>
          <cell r="F6" t="str">
            <v>Rückstellung für die Mehrerlösabschöpfung</v>
          </cell>
          <cell r="G6">
            <v>2020</v>
          </cell>
          <cell r="H6" t="str">
            <v>geleistete Anzahlungen und Anlagen im Bau des Sachanlagevermögens</v>
          </cell>
          <cell r="I6" t="str">
            <v>5.2.7 Sonstiges</v>
          </cell>
        </row>
        <row r="7">
          <cell r="A7" t="str">
            <v>Werkzeuge/Geräte</v>
          </cell>
          <cell r="D7" t="str">
            <v>1.2.2 technische Anlagen und Maschinen</v>
          </cell>
          <cell r="E7" t="str">
            <v>1.1.6 Erlöse für den Messstellenbetrieb</v>
          </cell>
          <cell r="F7" t="str">
            <v>Rückstellungen für Konzessionsabgaben</v>
          </cell>
          <cell r="H7" t="str">
            <v>Grundstücke</v>
          </cell>
          <cell r="I7" t="str">
            <v>7.1.2 Sonstiges</v>
          </cell>
        </row>
        <row r="8">
          <cell r="A8" t="str">
            <v>Lagereinrichtung</v>
          </cell>
          <cell r="D8" t="str">
            <v>1.2.3 andere Anlagen, Betriebs- und Geschäftsausstattung</v>
          </cell>
          <cell r="E8" t="str">
            <v>1.1.7 Erlöse aus Kurzstreckenentgelten gemäß § 20 Abs. 1 GasNEV</v>
          </cell>
          <cell r="F8" t="str">
            <v>Andere Sonstige Rückstellungen</v>
          </cell>
          <cell r="H8" t="str">
            <v>grundstücksgleiche Rechte</v>
          </cell>
          <cell r="I8" t="str">
            <v>8.10 Rechts- und Beratungskosten</v>
          </cell>
        </row>
        <row r="9">
          <cell r="A9" t="str">
            <v>Hardware</v>
          </cell>
          <cell r="D9" t="str">
            <v>1.2.4 geleistete Anzahlungen und Anlagen im Bau</v>
          </cell>
          <cell r="E9" t="str">
            <v>1.1.8 Erlöse aus gesondertem Netzentgelt gemäß § 20 Abs. 2 GasNEV</v>
          </cell>
          <cell r="I9" t="str">
            <v>8.18 Sonstiges</v>
          </cell>
        </row>
        <row r="10">
          <cell r="A10" t="str">
            <v>Software</v>
          </cell>
          <cell r="D10" t="str">
            <v>1.3.1 Anteile an verbundenen Unternehmen</v>
          </cell>
          <cell r="E10" t="str">
            <v>1.1.9 Erlöse aus Vertragsstrafen</v>
          </cell>
          <cell r="I10" t="str">
            <v>11.3 Andere sonstige Zinsen und ähnliche Erträge</v>
          </cell>
        </row>
        <row r="11">
          <cell r="A11" t="str">
            <v>Leichtfahrzeuge</v>
          </cell>
          <cell r="D11" t="str">
            <v>1.3.2 Ausleihungen an verbundene Unternehmen</v>
          </cell>
          <cell r="E11" t="str">
            <v>1.1.10 Erlöse aus Entgelten mit Preisnachlässen gemäß § 3 KAV i.V.m. § 18 GasNEV</v>
          </cell>
          <cell r="I11" t="str">
            <v>13.4 Sonstiges</v>
          </cell>
        </row>
        <row r="12">
          <cell r="A12" t="str">
            <v>Schwerfahrzeuge</v>
          </cell>
          <cell r="D12" t="str">
            <v>1.3.3 Beteiligungen</v>
          </cell>
          <cell r="E12" t="str">
            <v>1.1.11 Erlöse aus unterjährigen und unterbrechbaren Verträgen sowie Jahresverträgen mit abweichenden Laufzeitbeginn (§ 13 Abs. 2 und 3 GasNEV)</v>
          </cell>
          <cell r="I12" t="str">
            <v>15.3 Sonstiges</v>
          </cell>
        </row>
        <row r="13">
          <cell r="A13" t="str">
            <v>Gasbehälter</v>
          </cell>
          <cell r="D13" t="str">
            <v>1.3.4 Ausleihungen an Unternehmen, mit denen ein Beteiligungsverhältnis besteht</v>
          </cell>
          <cell r="E13" t="str">
            <v>1.1.12 Weitere Umsatzerlöse aus Netzentgelten</v>
          </cell>
        </row>
        <row r="14">
          <cell r="A14" t="str">
            <v>Erdgasverdichtung</v>
          </cell>
          <cell r="D14" t="str">
            <v>1.3.5 Wertpapiere des Anlagevermögens</v>
          </cell>
          <cell r="E14" t="str">
            <v>1.1.13 Erlöse aus Konzessionsabgaben</v>
          </cell>
        </row>
        <row r="15">
          <cell r="A15" t="str">
            <v>Gasreinigungsanlagen</v>
          </cell>
          <cell r="D15" t="str">
            <v>1.3.6 sonstige Ausleihungen</v>
          </cell>
          <cell r="E15" t="str">
            <v>1.2.1 Erlöse aus der Herstellung bestimmter Gasbeschaffenheiten</v>
          </cell>
        </row>
        <row r="16">
          <cell r="A16" t="str">
            <v>Piping und Armaturen</v>
          </cell>
          <cell r="D16" t="str">
            <v>2.1 Vorräte</v>
          </cell>
          <cell r="E16" t="str">
            <v>1.2.2 Erlöse aus Nominierungsersatzverfahren</v>
          </cell>
        </row>
        <row r="17">
          <cell r="A17" t="str">
            <v>Gasmessanlagen</v>
          </cell>
          <cell r="D17" t="str">
            <v>2.2.1 Forderungen aus Lieferungen und Leistungen</v>
          </cell>
          <cell r="E17" t="str">
            <v>1.2.3 Erlöse aus erweitertem Bilanzausgleich</v>
          </cell>
        </row>
        <row r="18">
          <cell r="A18" t="str">
            <v>Sicherheitseinrichtungen (Erdgasverdichteranlagen)</v>
          </cell>
          <cell r="D18" t="str">
            <v>2.2.2 Forderungen gegen verbundene Unternehmen (z.B. Cash-Pooling)</v>
          </cell>
          <cell r="E18" t="str">
            <v>1.2.4 Erlöse aus sonstigen Flexibilitätsdienstleistungen</v>
          </cell>
        </row>
        <row r="19">
          <cell r="A19" t="str">
            <v>Leit- und Energietechnik (Erdgasverdichteranlagen)</v>
          </cell>
          <cell r="D19" t="str">
            <v>2.2.3 Forderungen gegen Unternehmen, mit denen ein 
Beteiligungsverhältnis besteht</v>
          </cell>
          <cell r="E19" t="str">
            <v>1.2.5 Erlöse aus anderen erforderlichen sonstigen Hilfsdiensten</v>
          </cell>
        </row>
        <row r="20">
          <cell r="A20" t="str">
            <v>Nebenanlagen (Erdgasverdichteranlagen)</v>
          </cell>
          <cell r="D20" t="str">
            <v>2.2.4 Sonstige Vermögensgegenstände</v>
          </cell>
          <cell r="E20" t="str">
            <v>1.2.6 Umsatzerlöse aus Biogas- und MRU-Umlage inkl. Ausgleichsauszahlungen</v>
          </cell>
        </row>
        <row r="21">
          <cell r="A21" t="str">
            <v>Verkehrswege</v>
          </cell>
          <cell r="D21" t="str">
            <v>2.3.1 Anteile an verbundenen Unternehmen</v>
          </cell>
          <cell r="E21" t="str">
            <v>1.2.7 Umsatzerlöse aufgrund von Erstattungen aus dem Biogas- und dem MRU-Umlagemechanismus</v>
          </cell>
        </row>
        <row r="22">
          <cell r="A22" t="str">
            <v>Rohrleitungen/HAL Stahl PE ummantelt &lt;= 16 bar</v>
          </cell>
          <cell r="D22" t="str">
            <v>2.3.2 eigene Anteile</v>
          </cell>
          <cell r="E22" t="str">
            <v>1.3 Erlöse aus Verkauf von Entspannungsstrom</v>
          </cell>
        </row>
        <row r="23">
          <cell r="A23" t="str">
            <v>Rohrleitungen/HAL Stahl PE ummantelt &gt; 16 bar</v>
          </cell>
          <cell r="D23" t="str">
            <v>2.3.3 sonstige Wertpapiere</v>
          </cell>
          <cell r="E23" t="str">
            <v>1.4 Erlöse aus Differenzmengen/Mehr-Mindermengenabrechnung</v>
          </cell>
        </row>
        <row r="24">
          <cell r="A24" t="str">
            <v>Rohrleitungen/HAL Stahl kathodisch geschützt &lt;= 16 bar</v>
          </cell>
          <cell r="D24" t="str">
            <v>2.4 Kassenbestand, Bundesbankguthaben, Guthaben bei Kreditinstituten und Schecks</v>
          </cell>
          <cell r="E24" t="str">
            <v>1.5 Sonstige Erlöse</v>
          </cell>
        </row>
        <row r="25">
          <cell r="A25" t="str">
            <v>Rohrleitungen/HAL Stahl kathodisch geschützt &gt; 16 bar</v>
          </cell>
          <cell r="D25" t="str">
            <v>2.5 Kapitalausgleichsposten</v>
          </cell>
          <cell r="E25" t="str">
            <v>1.6 Umsatzerlöse aus Netzentgelten Strom</v>
          </cell>
        </row>
        <row r="26">
          <cell r="A26" t="str">
            <v>Rohrleitungen/HAL Stahl bituminiert &lt;= 16 bar</v>
          </cell>
          <cell r="D26" t="str">
            <v>3 Rechnungsabgrenzungsposten</v>
          </cell>
          <cell r="E26" t="str">
            <v>2 Bestandsveränderungen</v>
          </cell>
        </row>
        <row r="27">
          <cell r="A27" t="str">
            <v>Rohrleitungen/HAL Stahl bituminiert &gt; 16 bar</v>
          </cell>
          <cell r="D27" t="str">
            <v>4 Aktive latente Steuern</v>
          </cell>
          <cell r="E27" t="str">
            <v>3 andere aktivierte Eigenleistungen</v>
          </cell>
        </row>
        <row r="28">
          <cell r="A28" t="str">
            <v>Rohrleitungen/HAL Grauguss (&gt; DN 150)</v>
          </cell>
          <cell r="D28" t="str">
            <v>5 Aktiver Unterschiedsbetrag aus der Vermögensverrechnung</v>
          </cell>
          <cell r="E28" t="str">
            <v>4.1 Erträge aus der Auflösung von Netzanschlussbeiträgen</v>
          </cell>
        </row>
        <row r="29">
          <cell r="A29" t="str">
            <v>Rohrleitungen/HAL Duktiler Guss</v>
          </cell>
          <cell r="D29" t="str">
            <v>6.1 Gezeichnetes Kapital</v>
          </cell>
          <cell r="E29" t="str">
            <v>4.2 Erträge aus der Auflösung von Baukostenzuschüssen</v>
          </cell>
        </row>
        <row r="30">
          <cell r="A30" t="str">
            <v>Rohrleitungen/HAL Polyethylen (PE-HD)</v>
          </cell>
          <cell r="D30" t="str">
            <v>6.2 Kapitalrücklage</v>
          </cell>
          <cell r="E30" t="str">
            <v>4.3 Andere sonstige Erträge</v>
          </cell>
        </row>
        <row r="31">
          <cell r="A31" t="str">
            <v>Rohrleitungen/HAL Polyvinylchlorid (PVC)</v>
          </cell>
          <cell r="D31" t="str">
            <v>6.3.1 gesetzliche Rücklage</v>
          </cell>
          <cell r="E31" t="str">
            <v>5.1.1 Aufwendungen für die Beschaffung von Verlustenergie</v>
          </cell>
        </row>
        <row r="32">
          <cell r="A32" t="str">
            <v>Armaturen/Armaturenstationen</v>
          </cell>
          <cell r="D32" t="str">
            <v>6.3.2 Rücklage für Anteile an einem herrschenden oder mehrheitlich beteiligten Unternehmen</v>
          </cell>
          <cell r="E32" t="str">
            <v>5.1.2 Aufwendungen für die Beschaffung von Treibenergie</v>
          </cell>
        </row>
        <row r="33">
          <cell r="A33" t="str">
            <v>Molchschleusen</v>
          </cell>
          <cell r="D33" t="str">
            <v>6.3.3 satzungsmäßige Rücklagen</v>
          </cell>
          <cell r="E33" t="str">
            <v>5.1.3 Aufwendungen für die Beschaffung von Eigenverbrauch</v>
          </cell>
        </row>
        <row r="34">
          <cell r="A34" t="str">
            <v>Sicherheitseinrichtungen (Rohrleitungen/HAL)</v>
          </cell>
          <cell r="D34" t="str">
            <v>6.3.4 andere Gewinnrücklagen</v>
          </cell>
          <cell r="E34" t="str">
            <v>5.1.4 Aufwendungen für die Beschaffung von Entspannungsenergie</v>
          </cell>
        </row>
        <row r="35">
          <cell r="A35" t="str">
            <v>Gaszähler der Verteilung</v>
          </cell>
          <cell r="D35" t="str">
            <v>6.4 Gewinnvortrag/Verlustvortrag</v>
          </cell>
          <cell r="E35" t="str">
            <v>5.1.5 Aufwendungen aus dem Emissionshandelsgesetz</v>
          </cell>
        </row>
        <row r="36">
          <cell r="A36" t="str">
            <v>Hausdruckregler/Zählerregler</v>
          </cell>
          <cell r="D36" t="str">
            <v>6.5 Kapitalausgleichsposten</v>
          </cell>
          <cell r="E36" t="str">
            <v>5.1.6 Sonstiges</v>
          </cell>
        </row>
        <row r="37">
          <cell r="A37" t="str">
            <v>Messeinrichtungen</v>
          </cell>
          <cell r="D37" t="str">
            <v>6.6 Jahresüberschuss/Jahresfehlbetrag</v>
          </cell>
          <cell r="E37" t="str">
            <v>5.2.1 Aufwendungen an vorgelagerte Netzbetreiber</v>
          </cell>
        </row>
        <row r="38">
          <cell r="A38" t="str">
            <v>Regeleinrichtungen</v>
          </cell>
          <cell r="D38" t="str">
            <v>7 Erhaltene Baukostenzuschüsse einschließlich passivierter Leistungen der Anschlussnehmer zur Erstattung von Netzanschlusskosten</v>
          </cell>
          <cell r="E38" t="str">
            <v>5.2.2 Aufwendungen für überlassene Netzinfrastruktur</v>
          </cell>
        </row>
        <row r="39">
          <cell r="A39" t="str">
            <v>Sicherheitseinrichtungen (Mess-, Regel- und Zähleranlagen)</v>
          </cell>
          <cell r="D39" t="str">
            <v>8 Sonderposten für Investitionszuschüsse</v>
          </cell>
          <cell r="E39" t="str">
            <v>5.2.3 Aufwendungen für durch Dritte erbrachte Betriebsführung</v>
          </cell>
        </row>
        <row r="40">
          <cell r="A40" t="str">
            <v>Leit- und Energietechnik (Mess-, Regel- und Zähleranlagen)</v>
          </cell>
          <cell r="D40" t="str">
            <v>9 Sonderposten mit Rücklageanteil</v>
          </cell>
          <cell r="E40" t="str">
            <v>5.2.4 Aufwendungen für durch Dritte erbrachte Wartungs- und Instandhaltungsleistungen</v>
          </cell>
        </row>
        <row r="41">
          <cell r="A41" t="str">
            <v>Verdichter in Gasmischanlagen</v>
          </cell>
          <cell r="D41" t="str">
            <v>10.1 Rückstellungen für Pensionen und ähnliche Verpflichtungen</v>
          </cell>
          <cell r="E41" t="str">
            <v>5.2.5 Aufwendungen für die Beschaffung von Ausgleichsenergie für den Basisbilanzausgleich</v>
          </cell>
        </row>
        <row r="42">
          <cell r="A42" t="str">
            <v>Nebenanlagen (Mess-, Regel- und Zähleranlagen)</v>
          </cell>
          <cell r="D42" t="str">
            <v>10.2 Steuerrückstellungen</v>
          </cell>
          <cell r="E42" t="str">
            <v>5.2.6 Aufwendungen für Differenzmengen/Mehr- Mindermengenabrechnung</v>
          </cell>
        </row>
        <row r="43">
          <cell r="A43" t="str">
            <v>Gebäude (Mess-, Regel- und Zähleranlagen)</v>
          </cell>
          <cell r="D43" t="str">
            <v>10.3 sonstige Rückstellungen</v>
          </cell>
          <cell r="E43" t="str">
            <v>5.2.7 Sonstiges</v>
          </cell>
        </row>
        <row r="44">
          <cell r="A44" t="str">
            <v>Fernwirkanlagen</v>
          </cell>
          <cell r="D44" t="str">
            <v>11.1 Anleihen, davon konvertibel</v>
          </cell>
          <cell r="E44" t="str">
            <v>6.1 Löhne und Gehälter</v>
          </cell>
        </row>
        <row r="45">
          <cell r="D45" t="str">
            <v>11.2 Verbindlichkeiten gegenüber Kreditinstituten</v>
          </cell>
          <cell r="E45" t="str">
            <v>6.2.1 für Altersversorgung</v>
          </cell>
        </row>
        <row r="46">
          <cell r="D46" t="str">
            <v>11.3 erhaltene Anzahlungen auf Bestellungen</v>
          </cell>
          <cell r="E46" t="str">
            <v>6.2.2 für soziale Abgaben und sonstige Aufwendungen</v>
          </cell>
        </row>
        <row r="47">
          <cell r="D47" t="str">
            <v>11.4 Verbindlichkeiten aus Lieferungen und Leistungen</v>
          </cell>
          <cell r="E47" t="str">
            <v>7.1.1 Konzessionen, gewerbliche Schutzrechte und ähnliche Rechte und Werte sowie Lizenzen an solchen Rechten und Werten</v>
          </cell>
        </row>
        <row r="48">
          <cell r="D48" t="str">
            <v>11.5 Verbindlichkeiten aus der Annahme gezogener Wechsel und der Ausstellung eigener Wechsel</v>
          </cell>
          <cell r="E48" t="str">
            <v>7.1.2 Sonstiges</v>
          </cell>
        </row>
        <row r="49">
          <cell r="D49" t="str">
            <v>11.6 Verbindlichkeiten gegenüber verbundenen Unternehmen</v>
          </cell>
          <cell r="E49" t="str">
            <v>7.2 Abschreibungen des Sachanlagevermögens</v>
          </cell>
        </row>
        <row r="50">
          <cell r="D50" t="str">
            <v>11.7 Verbindlichkeiten ggü. Unternehmen, mit denen ein Beteiligungsverhältnis besteht</v>
          </cell>
          <cell r="E50" t="str">
            <v>7.3 Abschreibungen auf Vermögensgegenstände des Umlaufvermögens und Finanzanlagen</v>
          </cell>
        </row>
        <row r="51">
          <cell r="D51" t="str">
            <v>11.8 sonstige Verbindlichkeiten</v>
          </cell>
          <cell r="E51" t="str">
            <v>8.1 für sonstige Flexibilitätsdienstleistungen</v>
          </cell>
        </row>
        <row r="52">
          <cell r="D52" t="str">
            <v>12 Rechnungsabgrenzungsposten</v>
          </cell>
          <cell r="E52" t="str">
            <v>8.2 für die Durchführung der Versteigerung nach § 13 Abs. 1 GasNZV</v>
          </cell>
        </row>
        <row r="53">
          <cell r="D53" t="str">
            <v>13 Passive latente Steuern</v>
          </cell>
          <cell r="E53" t="str">
            <v>8.3 aus vertraglichen Vereinbarungen mit Dritten gem. KOLA</v>
          </cell>
        </row>
        <row r="54">
          <cell r="D54" t="str">
            <v>14 Kapitalausgleichsposten</v>
          </cell>
          <cell r="E54" t="str">
            <v>8.4 Wartung und Instandsetzung</v>
          </cell>
        </row>
        <row r="55">
          <cell r="E55" t="str">
            <v>8.5 Konzessionsabgaben</v>
          </cell>
        </row>
        <row r="56">
          <cell r="E56" t="str">
            <v>8.6 Mieten, sonstige Pachtzinsen, sonstige Leasingraten, Gebühren und Beiträge</v>
          </cell>
        </row>
        <row r="57">
          <cell r="E57" t="str">
            <v>8.7 Versicherungen</v>
          </cell>
        </row>
        <row r="58">
          <cell r="E58" t="str">
            <v>8.8 Bürobedarf, Drucksachen und Zeitschriften</v>
          </cell>
        </row>
        <row r="59">
          <cell r="E59" t="str">
            <v>8.9 Postkosten, Frachtkosten und ähnliche Kosten</v>
          </cell>
        </row>
        <row r="60">
          <cell r="E60" t="str">
            <v>8.10 Rechts- und Beratungskosten</v>
          </cell>
        </row>
        <row r="61">
          <cell r="E61" t="str">
            <v>8.11 Sponsoring, Werbung, Spenden</v>
          </cell>
        </row>
        <row r="62">
          <cell r="E62" t="str">
            <v>8.12 Reisekosten und Auslösungen</v>
          </cell>
        </row>
        <row r="63">
          <cell r="E63" t="str">
            <v>8.13 Bewirtung und Geschenke</v>
          </cell>
        </row>
        <row r="64">
          <cell r="E64" t="str">
            <v>8.14 Einzelwertberichtigungen</v>
          </cell>
        </row>
        <row r="65">
          <cell r="E65" t="str">
            <v>8.15 Pauschalwertberichtigungen</v>
          </cell>
        </row>
        <row r="66">
          <cell r="E66" t="str">
            <v>8.16 Abschreibungen auf Forderungen</v>
          </cell>
        </row>
        <row r="67">
          <cell r="E67" t="str">
            <v>8.17 Entgelte für vermiedene Netzkosten nach § 20a GasNEV</v>
          </cell>
        </row>
        <row r="68">
          <cell r="E68" t="str">
            <v>8.18 Sonstiges</v>
          </cell>
        </row>
        <row r="69">
          <cell r="E69" t="str">
            <v>9 Erträge aus Beteiligungen</v>
          </cell>
        </row>
        <row r="70">
          <cell r="E70" t="str">
            <v>9.a davon aus verbundenen Unternehmen</v>
          </cell>
        </row>
        <row r="71">
          <cell r="E71" t="str">
            <v>10 Erträge aus anderen Wertpapieren und Ausleihungen des Finanzanlagevermögens</v>
          </cell>
        </row>
        <row r="72">
          <cell r="E72" t="str">
            <v>10.a davon aus verbundenen Unternehmen</v>
          </cell>
        </row>
        <row r="73">
          <cell r="E73" t="str">
            <v>11.1.1 Erträge aus verzinslichen Finanzanlagen</v>
          </cell>
        </row>
        <row r="74">
          <cell r="E74" t="str">
            <v>11.1.2 Erträge aus Cash-Pooling</v>
          </cell>
        </row>
        <row r="75">
          <cell r="E75" t="str">
            <v>11.2.1 Erträge aus Forderungen aus Lieferungen und Leistungen</v>
          </cell>
        </row>
        <row r="76">
          <cell r="E76" t="str">
            <v>11.2.2 Erträge aus Forderungen gegenüber verbundenen Unternehmen (z.B. Cash-Pooling)</v>
          </cell>
        </row>
        <row r="77">
          <cell r="E77" t="str">
            <v>11.2.3 Erträge aus Forderungen gegen Unternehmen, mit denen ein Beteiligungsverhältnis besteht</v>
          </cell>
        </row>
        <row r="78">
          <cell r="E78" t="str">
            <v>11.2.4 Erträge aus sonstigen Vermögensgegenständen</v>
          </cell>
        </row>
        <row r="79">
          <cell r="E79" t="str">
            <v>11.2.5 Erträge aus Wertpapieren des Umlaufvermögens</v>
          </cell>
        </row>
        <row r="80">
          <cell r="E80" t="str">
            <v>11.2.6 Erträge aus Kassenbestand, Guthaben bei der Bundesbank und Kreditinstituten</v>
          </cell>
        </row>
        <row r="81">
          <cell r="E81" t="str">
            <v>11.3 Andere sonstige Zinsen und ähnliche Erträge</v>
          </cell>
        </row>
        <row r="82">
          <cell r="E82" t="str">
            <v>12.1 Abschreibungen auf Finanzanlagen</v>
          </cell>
        </row>
        <row r="83">
          <cell r="E83" t="str">
            <v>12.2 Abschreibungen auf Wertpapiere des Umlaufvermögens</v>
          </cell>
        </row>
        <row r="84">
          <cell r="E84" t="str">
            <v>13.a davon Fremdkapitalzinsen, die im Zusammenhang mit Gabi-Gas, Regel- und Ausgleichsenergie stehen</v>
          </cell>
        </row>
        <row r="85">
          <cell r="E85" t="str">
            <v>13.b davon Zinsen und Gebühren für Cash-Pooling</v>
          </cell>
        </row>
        <row r="86">
          <cell r="E86" t="str">
            <v>13.1 gegenüber verbundenen Unternehmen</v>
          </cell>
        </row>
        <row r="87">
          <cell r="E87" t="str">
            <v>13.2 gegenüber Unternehmen, mit denen ein Beteiligungsverhältnis besteht</v>
          </cell>
        </row>
        <row r="88">
          <cell r="E88" t="str">
            <v>13.3 gegenüber Kreditinstituten</v>
          </cell>
        </row>
        <row r="89">
          <cell r="E89" t="str">
            <v>13.4 Sonstiges</v>
          </cell>
        </row>
        <row r="90">
          <cell r="E90" t="str">
            <v>14 Steuern vom Einkommen und vom Ertrag</v>
          </cell>
        </row>
        <row r="91">
          <cell r="E91" t="str">
            <v>15.1 KFZ-Steuer</v>
          </cell>
        </row>
        <row r="92">
          <cell r="E92" t="str">
            <v>15.2 Grundsteuer</v>
          </cell>
        </row>
        <row r="93">
          <cell r="E93" t="str">
            <v>15.3 Sonstiges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_Stammdaten"/>
      <sheetName val="A1_Fragen"/>
      <sheetName val="A2_Schlüssel"/>
      <sheetName val="B_Bilanz"/>
      <sheetName val="B1_Details"/>
      <sheetName val="B2_Hinzu_Kürz"/>
      <sheetName val="B3_RSt_Spiegel"/>
      <sheetName val="B4_Darl_Spiegel"/>
      <sheetName val="C_GuV"/>
      <sheetName val="C1_Sonstiges"/>
      <sheetName val="C2_Hinzu_Kürz"/>
      <sheetName val="C3_SaLi"/>
      <sheetName val="C4_ÜLR_PZK"/>
      <sheetName val="C5_KAvol"/>
      <sheetName val="D_SAV"/>
      <sheetName val="D1_Anl_Spiegel"/>
      <sheetName val="D2_BKZ"/>
      <sheetName val="D3_WAV"/>
      <sheetName val="E_CF_Rechn"/>
      <sheetName val="F_Netzdaten"/>
      <sheetName val="Changelog"/>
      <sheetName val="Listen"/>
    </sheetNames>
    <sheetDataSet>
      <sheetData sheetId="0">
        <row r="6">
          <cell r="I6" t="str">
            <v>Id 1</v>
          </cell>
        </row>
        <row r="7">
          <cell r="I7" t="str">
            <v>Id 2</v>
          </cell>
        </row>
        <row r="8">
          <cell r="I8" t="str">
            <v>Id 2</v>
          </cell>
        </row>
        <row r="9">
          <cell r="I9" t="str">
            <v>etc.</v>
          </cell>
        </row>
        <row r="10">
          <cell r="I10"/>
        </row>
        <row r="11">
          <cell r="I11"/>
        </row>
        <row r="12">
          <cell r="I12"/>
        </row>
        <row r="13">
          <cell r="I13"/>
        </row>
        <row r="14">
          <cell r="I14"/>
        </row>
        <row r="15">
          <cell r="I15"/>
        </row>
        <row r="16">
          <cell r="I16"/>
        </row>
        <row r="17">
          <cell r="I17"/>
        </row>
        <row r="18">
          <cell r="I18"/>
        </row>
        <row r="19">
          <cell r="I19"/>
        </row>
        <row r="20">
          <cell r="I20"/>
        </row>
        <row r="21">
          <cell r="I21"/>
        </row>
        <row r="22">
          <cell r="I22"/>
        </row>
        <row r="23">
          <cell r="I23"/>
        </row>
        <row r="24">
          <cell r="I24"/>
        </row>
        <row r="25">
          <cell r="I25"/>
        </row>
        <row r="26">
          <cell r="I26"/>
        </row>
        <row r="27">
          <cell r="I27"/>
        </row>
        <row r="28">
          <cell r="I28"/>
        </row>
        <row r="29">
          <cell r="I29"/>
        </row>
        <row r="30">
          <cell r="I30"/>
        </row>
        <row r="31">
          <cell r="I31"/>
        </row>
        <row r="32">
          <cell r="I32"/>
        </row>
        <row r="33">
          <cell r="I33"/>
        </row>
        <row r="34">
          <cell r="I34"/>
        </row>
        <row r="35">
          <cell r="I35"/>
        </row>
        <row r="36">
          <cell r="I36"/>
        </row>
        <row r="37">
          <cell r="I37"/>
        </row>
        <row r="38">
          <cell r="I38"/>
        </row>
        <row r="39">
          <cell r="I39"/>
        </row>
        <row r="40">
          <cell r="I40"/>
        </row>
        <row r="41">
          <cell r="I41"/>
        </row>
        <row r="42">
          <cell r="I42"/>
        </row>
        <row r="43">
          <cell r="I43"/>
        </row>
        <row r="44">
          <cell r="I44"/>
        </row>
        <row r="45">
          <cell r="I45"/>
        </row>
        <row r="46">
          <cell r="I46"/>
        </row>
        <row r="47">
          <cell r="I47"/>
        </row>
        <row r="48">
          <cell r="I48"/>
        </row>
        <row r="49">
          <cell r="I49"/>
        </row>
        <row r="50">
          <cell r="I50"/>
        </row>
        <row r="51">
          <cell r="I51"/>
        </row>
        <row r="52">
          <cell r="I52"/>
        </row>
        <row r="53">
          <cell r="I53"/>
        </row>
        <row r="54">
          <cell r="I54"/>
        </row>
        <row r="55">
          <cell r="I55"/>
        </row>
        <row r="56">
          <cell r="I56"/>
        </row>
        <row r="57">
          <cell r="I57"/>
        </row>
        <row r="58">
          <cell r="I58"/>
        </row>
        <row r="59">
          <cell r="I59"/>
        </row>
        <row r="60">
          <cell r="I60"/>
        </row>
        <row r="61">
          <cell r="I61"/>
        </row>
        <row r="62">
          <cell r="I62"/>
        </row>
        <row r="63">
          <cell r="I63"/>
        </row>
        <row r="64">
          <cell r="I64"/>
        </row>
        <row r="65">
          <cell r="I65"/>
        </row>
        <row r="66">
          <cell r="I66"/>
        </row>
        <row r="67">
          <cell r="I67"/>
        </row>
        <row r="68">
          <cell r="I68"/>
        </row>
        <row r="69">
          <cell r="I69"/>
        </row>
        <row r="70">
          <cell r="I70"/>
        </row>
        <row r="71">
          <cell r="I71"/>
        </row>
        <row r="72">
          <cell r="I72"/>
        </row>
        <row r="73">
          <cell r="I73"/>
        </row>
        <row r="74">
          <cell r="I74"/>
        </row>
        <row r="75">
          <cell r="I75"/>
        </row>
        <row r="76">
          <cell r="I76"/>
        </row>
        <row r="77">
          <cell r="I77"/>
        </row>
        <row r="78">
          <cell r="I78"/>
        </row>
        <row r="79">
          <cell r="I79"/>
        </row>
        <row r="80">
          <cell r="I80"/>
        </row>
        <row r="81">
          <cell r="I81"/>
        </row>
        <row r="82">
          <cell r="I82"/>
        </row>
        <row r="83">
          <cell r="I83"/>
        </row>
        <row r="84">
          <cell r="I84"/>
        </row>
        <row r="85">
          <cell r="I85"/>
        </row>
        <row r="86">
          <cell r="I86"/>
        </row>
        <row r="87">
          <cell r="I87"/>
        </row>
        <row r="88">
          <cell r="I88"/>
        </row>
        <row r="89">
          <cell r="I89"/>
        </row>
        <row r="90">
          <cell r="I90"/>
        </row>
        <row r="91">
          <cell r="I91"/>
        </row>
        <row r="92">
          <cell r="I92"/>
        </row>
        <row r="93">
          <cell r="I93"/>
        </row>
        <row r="94">
          <cell r="I94"/>
        </row>
        <row r="95">
          <cell r="I95"/>
        </row>
        <row r="96">
          <cell r="I96"/>
        </row>
        <row r="97">
          <cell r="I97"/>
        </row>
        <row r="98">
          <cell r="I98"/>
        </row>
        <row r="99">
          <cell r="I99"/>
        </row>
        <row r="100">
          <cell r="I100"/>
        </row>
        <row r="101">
          <cell r="I101"/>
        </row>
        <row r="102">
          <cell r="I102"/>
        </row>
        <row r="103">
          <cell r="I103"/>
        </row>
        <row r="104">
          <cell r="I104"/>
        </row>
        <row r="105">
          <cell r="I105"/>
        </row>
      </sheetData>
      <sheetData sheetId="1"/>
      <sheetData sheetId="2">
        <row r="3">
          <cell r="B3"/>
        </row>
        <row r="4">
          <cell r="B4"/>
        </row>
        <row r="5">
          <cell r="B5"/>
        </row>
        <row r="6">
          <cell r="B6"/>
        </row>
        <row r="7">
          <cell r="B7"/>
        </row>
        <row r="8">
          <cell r="B8"/>
        </row>
        <row r="9">
          <cell r="B9"/>
        </row>
        <row r="10">
          <cell r="B10"/>
        </row>
        <row r="11">
          <cell r="B11"/>
        </row>
        <row r="12">
          <cell r="B12"/>
        </row>
        <row r="13">
          <cell r="B13"/>
        </row>
        <row r="14">
          <cell r="B14"/>
        </row>
        <row r="15">
          <cell r="B15"/>
        </row>
        <row r="16">
          <cell r="B16"/>
        </row>
        <row r="17">
          <cell r="B17"/>
        </row>
        <row r="18">
          <cell r="B18"/>
        </row>
        <row r="19">
          <cell r="B19"/>
        </row>
        <row r="20">
          <cell r="B20"/>
        </row>
        <row r="21">
          <cell r="B21"/>
        </row>
        <row r="22">
          <cell r="B22"/>
        </row>
        <row r="23">
          <cell r="B23"/>
        </row>
        <row r="24">
          <cell r="B24"/>
        </row>
        <row r="25">
          <cell r="B25"/>
        </row>
        <row r="26">
          <cell r="B26"/>
        </row>
        <row r="27">
          <cell r="B27"/>
        </row>
        <row r="28">
          <cell r="B28"/>
        </row>
        <row r="29">
          <cell r="B29"/>
        </row>
        <row r="30">
          <cell r="B30"/>
        </row>
        <row r="31">
          <cell r="B31"/>
        </row>
        <row r="32">
          <cell r="B32"/>
        </row>
        <row r="33">
          <cell r="B33"/>
        </row>
        <row r="34">
          <cell r="B34"/>
        </row>
        <row r="35">
          <cell r="B35"/>
        </row>
        <row r="36">
          <cell r="B36"/>
        </row>
        <row r="37">
          <cell r="B37"/>
        </row>
        <row r="38">
          <cell r="B38"/>
        </row>
        <row r="39">
          <cell r="B39"/>
        </row>
        <row r="40">
          <cell r="B40"/>
        </row>
        <row r="41">
          <cell r="B41"/>
        </row>
        <row r="42">
          <cell r="B42"/>
        </row>
        <row r="43">
          <cell r="B43"/>
        </row>
        <row r="44">
          <cell r="B44"/>
        </row>
        <row r="45">
          <cell r="B45"/>
        </row>
        <row r="46">
          <cell r="B46"/>
        </row>
        <row r="47">
          <cell r="B47"/>
        </row>
        <row r="48">
          <cell r="B48"/>
        </row>
        <row r="49">
          <cell r="B49"/>
        </row>
        <row r="50">
          <cell r="B50"/>
        </row>
        <row r="51">
          <cell r="B51"/>
        </row>
        <row r="52">
          <cell r="B52"/>
        </row>
      </sheetData>
      <sheetData sheetId="3"/>
      <sheetData sheetId="4"/>
      <sheetData sheetId="5"/>
      <sheetData sheetId="6"/>
      <sheetData sheetId="7"/>
      <sheetData sheetId="8"/>
      <sheetData sheetId="9"/>
      <sheetData sheetId="10"/>
      <sheetData sheetId="11">
        <row r="4">
          <cell r="S4" t="str">
            <v xml:space="preserve"> </v>
          </cell>
        </row>
        <row r="5">
          <cell r="S5" t="str">
            <v xml:space="preserve"> </v>
          </cell>
        </row>
        <row r="6">
          <cell r="S6" t="str">
            <v xml:space="preserve"> </v>
          </cell>
        </row>
        <row r="7">
          <cell r="S7" t="str">
            <v xml:space="preserve"> </v>
          </cell>
        </row>
        <row r="8">
          <cell r="S8" t="str">
            <v xml:space="preserve"> </v>
          </cell>
        </row>
        <row r="9">
          <cell r="S9" t="str">
            <v xml:space="preserve"> </v>
          </cell>
        </row>
        <row r="10">
          <cell r="S10" t="str">
            <v xml:space="preserve"> </v>
          </cell>
        </row>
        <row r="11">
          <cell r="S11" t="str">
            <v xml:space="preserve"> </v>
          </cell>
        </row>
        <row r="12">
          <cell r="S12" t="str">
            <v xml:space="preserve"> </v>
          </cell>
        </row>
        <row r="13">
          <cell r="S13" t="str">
            <v xml:space="preserve"> </v>
          </cell>
        </row>
        <row r="14">
          <cell r="S14" t="str">
            <v xml:space="preserve"> </v>
          </cell>
        </row>
        <row r="15">
          <cell r="S15" t="str">
            <v xml:space="preserve"> </v>
          </cell>
        </row>
        <row r="16">
          <cell r="S16" t="str">
            <v xml:space="preserve"> </v>
          </cell>
        </row>
        <row r="17">
          <cell r="S17" t="str">
            <v xml:space="preserve"> </v>
          </cell>
        </row>
        <row r="18">
          <cell r="S18" t="str">
            <v xml:space="preserve"> </v>
          </cell>
        </row>
        <row r="19">
          <cell r="S19" t="str">
            <v xml:space="preserve"> </v>
          </cell>
        </row>
        <row r="20">
          <cell r="S20" t="str">
            <v xml:space="preserve"> </v>
          </cell>
        </row>
        <row r="21">
          <cell r="S21" t="str">
            <v xml:space="preserve"> </v>
          </cell>
        </row>
        <row r="22">
          <cell r="S22" t="str">
            <v xml:space="preserve"> </v>
          </cell>
        </row>
        <row r="23">
          <cell r="S23" t="str">
            <v xml:space="preserve"> </v>
          </cell>
        </row>
        <row r="24">
          <cell r="S24" t="str">
            <v xml:space="preserve"> </v>
          </cell>
        </row>
        <row r="25">
          <cell r="S25" t="str">
            <v xml:space="preserve"> </v>
          </cell>
        </row>
        <row r="26">
          <cell r="S26" t="str">
            <v xml:space="preserve"> </v>
          </cell>
        </row>
        <row r="27">
          <cell r="S27" t="str">
            <v xml:space="preserve"> </v>
          </cell>
        </row>
        <row r="28">
          <cell r="S28" t="str">
            <v xml:space="preserve"> </v>
          </cell>
        </row>
        <row r="29">
          <cell r="S29" t="str">
            <v xml:space="preserve"> </v>
          </cell>
        </row>
        <row r="30">
          <cell r="S30" t="str">
            <v xml:space="preserve"> </v>
          </cell>
        </row>
        <row r="31">
          <cell r="S31" t="str">
            <v xml:space="preserve"> </v>
          </cell>
        </row>
        <row r="32">
          <cell r="S32" t="str">
            <v xml:space="preserve"> </v>
          </cell>
        </row>
        <row r="33">
          <cell r="S33" t="str">
            <v xml:space="preserve"> </v>
          </cell>
        </row>
        <row r="34">
          <cell r="S34" t="str">
            <v xml:space="preserve"> </v>
          </cell>
        </row>
        <row r="35">
          <cell r="S35" t="str">
            <v xml:space="preserve"> </v>
          </cell>
        </row>
        <row r="36">
          <cell r="S36" t="str">
            <v xml:space="preserve"> </v>
          </cell>
        </row>
        <row r="37">
          <cell r="S37" t="str">
            <v xml:space="preserve"> </v>
          </cell>
        </row>
        <row r="38">
          <cell r="S38" t="str">
            <v xml:space="preserve"> </v>
          </cell>
        </row>
        <row r="39">
          <cell r="S39" t="str">
            <v xml:space="preserve"> </v>
          </cell>
        </row>
        <row r="40">
          <cell r="S40" t="str">
            <v xml:space="preserve"> </v>
          </cell>
        </row>
        <row r="41">
          <cell r="S41" t="str">
            <v xml:space="preserve"> </v>
          </cell>
        </row>
        <row r="42">
          <cell r="S42" t="str">
            <v xml:space="preserve"> </v>
          </cell>
        </row>
        <row r="43">
          <cell r="S43" t="str">
            <v xml:space="preserve"> </v>
          </cell>
        </row>
        <row r="44">
          <cell r="S44" t="str">
            <v xml:space="preserve"> </v>
          </cell>
        </row>
        <row r="45">
          <cell r="S45" t="str">
            <v xml:space="preserve"> </v>
          </cell>
        </row>
        <row r="46">
          <cell r="S46" t="str">
            <v xml:space="preserve"> </v>
          </cell>
        </row>
        <row r="47">
          <cell r="S47" t="str">
            <v xml:space="preserve"> </v>
          </cell>
        </row>
        <row r="48">
          <cell r="S48" t="str">
            <v xml:space="preserve"> </v>
          </cell>
        </row>
        <row r="49">
          <cell r="S49" t="str">
            <v xml:space="preserve"> </v>
          </cell>
        </row>
        <row r="50">
          <cell r="S50" t="str">
            <v xml:space="preserve"> </v>
          </cell>
        </row>
        <row r="51">
          <cell r="S51" t="str">
            <v xml:space="preserve"> </v>
          </cell>
        </row>
        <row r="52">
          <cell r="S52" t="str">
            <v xml:space="preserve"> </v>
          </cell>
        </row>
        <row r="53">
          <cell r="S53" t="str">
            <v xml:space="preserve"> </v>
          </cell>
        </row>
        <row r="54">
          <cell r="S54" t="str">
            <v xml:space="preserve"> </v>
          </cell>
        </row>
        <row r="55">
          <cell r="S55" t="str">
            <v xml:space="preserve"> </v>
          </cell>
        </row>
        <row r="56">
          <cell r="S56" t="str">
            <v xml:space="preserve"> </v>
          </cell>
        </row>
        <row r="57">
          <cell r="S57" t="str">
            <v xml:space="preserve"> </v>
          </cell>
        </row>
        <row r="58">
          <cell r="S58" t="str">
            <v xml:space="preserve"> </v>
          </cell>
        </row>
        <row r="59">
          <cell r="S59" t="str">
            <v xml:space="preserve"> </v>
          </cell>
        </row>
        <row r="60">
          <cell r="S60" t="str">
            <v xml:space="preserve"> </v>
          </cell>
        </row>
        <row r="61">
          <cell r="S61" t="str">
            <v xml:space="preserve"> </v>
          </cell>
        </row>
        <row r="62">
          <cell r="S62" t="str">
            <v xml:space="preserve"> </v>
          </cell>
        </row>
        <row r="63">
          <cell r="S63" t="str">
            <v xml:space="preserve"> </v>
          </cell>
        </row>
        <row r="64">
          <cell r="S64" t="str">
            <v xml:space="preserve"> </v>
          </cell>
        </row>
        <row r="65">
          <cell r="S65" t="str">
            <v xml:space="preserve"> </v>
          </cell>
        </row>
        <row r="66">
          <cell r="S66" t="str">
            <v xml:space="preserve"> </v>
          </cell>
        </row>
        <row r="67">
          <cell r="S67" t="str">
            <v xml:space="preserve"> </v>
          </cell>
        </row>
        <row r="68">
          <cell r="S68" t="str">
            <v xml:space="preserve"> </v>
          </cell>
        </row>
        <row r="69">
          <cell r="S69" t="str">
            <v xml:space="preserve"> </v>
          </cell>
        </row>
        <row r="70">
          <cell r="S70" t="str">
            <v xml:space="preserve"> </v>
          </cell>
        </row>
        <row r="71">
          <cell r="S71" t="str">
            <v xml:space="preserve"> </v>
          </cell>
        </row>
        <row r="72">
          <cell r="S72" t="str">
            <v xml:space="preserve"> </v>
          </cell>
        </row>
        <row r="73">
          <cell r="S73" t="str">
            <v xml:space="preserve"> </v>
          </cell>
        </row>
        <row r="74">
          <cell r="S74" t="str">
            <v xml:space="preserve"> </v>
          </cell>
        </row>
        <row r="75">
          <cell r="S75" t="str">
            <v xml:space="preserve"> </v>
          </cell>
        </row>
        <row r="76">
          <cell r="S76" t="str">
            <v xml:space="preserve"> </v>
          </cell>
        </row>
        <row r="77">
          <cell r="S77" t="str">
            <v xml:space="preserve"> </v>
          </cell>
        </row>
        <row r="78">
          <cell r="S78" t="str">
            <v xml:space="preserve"> </v>
          </cell>
        </row>
        <row r="79">
          <cell r="S79" t="str">
            <v xml:space="preserve"> </v>
          </cell>
        </row>
        <row r="80">
          <cell r="S80" t="str">
            <v xml:space="preserve"> </v>
          </cell>
        </row>
        <row r="81">
          <cell r="S81" t="str">
            <v xml:space="preserve"> </v>
          </cell>
        </row>
        <row r="82">
          <cell r="S82" t="str">
            <v xml:space="preserve"> </v>
          </cell>
        </row>
        <row r="83">
          <cell r="S83" t="str">
            <v xml:space="preserve"> </v>
          </cell>
        </row>
        <row r="84">
          <cell r="S84" t="str">
            <v xml:space="preserve"> </v>
          </cell>
        </row>
        <row r="85">
          <cell r="S85" t="str">
            <v xml:space="preserve"> </v>
          </cell>
        </row>
        <row r="86">
          <cell r="S86" t="str">
            <v xml:space="preserve"> </v>
          </cell>
        </row>
        <row r="87">
          <cell r="S87" t="str">
            <v xml:space="preserve"> </v>
          </cell>
        </row>
        <row r="88">
          <cell r="S88" t="str">
            <v xml:space="preserve"> </v>
          </cell>
        </row>
        <row r="89">
          <cell r="S89" t="str">
            <v xml:space="preserve"> </v>
          </cell>
        </row>
        <row r="90">
          <cell r="S90" t="str">
            <v xml:space="preserve"> </v>
          </cell>
        </row>
        <row r="91">
          <cell r="S91" t="str">
            <v xml:space="preserve"> </v>
          </cell>
        </row>
        <row r="92">
          <cell r="S92" t="str">
            <v xml:space="preserve"> </v>
          </cell>
        </row>
        <row r="93">
          <cell r="S93" t="str">
            <v xml:space="preserve"> </v>
          </cell>
        </row>
        <row r="94">
          <cell r="S94" t="str">
            <v xml:space="preserve"> </v>
          </cell>
        </row>
        <row r="95">
          <cell r="S95" t="str">
            <v xml:space="preserve"> </v>
          </cell>
        </row>
        <row r="96">
          <cell r="S96" t="str">
            <v xml:space="preserve"> </v>
          </cell>
        </row>
        <row r="97">
          <cell r="S97" t="str">
            <v xml:space="preserve"> </v>
          </cell>
        </row>
        <row r="98">
          <cell r="S98" t="str">
            <v xml:space="preserve"> </v>
          </cell>
        </row>
        <row r="99">
          <cell r="S99" t="str">
            <v xml:space="preserve"> </v>
          </cell>
        </row>
        <row r="100">
          <cell r="S100" t="str">
            <v xml:space="preserve"> </v>
          </cell>
        </row>
        <row r="101">
          <cell r="S101" t="str">
            <v xml:space="preserve"> </v>
          </cell>
        </row>
        <row r="102">
          <cell r="S102" t="str">
            <v xml:space="preserve"> </v>
          </cell>
        </row>
        <row r="103">
          <cell r="S103" t="str">
            <v xml:space="preserve"> </v>
          </cell>
        </row>
        <row r="104">
          <cell r="S104" t="str">
            <v xml:space="preserve"> </v>
          </cell>
        </row>
        <row r="105">
          <cell r="S105" t="str">
            <v xml:space="preserve"> </v>
          </cell>
        </row>
        <row r="106">
          <cell r="S106" t="str">
            <v xml:space="preserve"> </v>
          </cell>
        </row>
        <row r="107">
          <cell r="S107" t="str">
            <v xml:space="preserve"> </v>
          </cell>
        </row>
        <row r="108">
          <cell r="S108" t="str">
            <v xml:space="preserve"> </v>
          </cell>
        </row>
        <row r="109">
          <cell r="S109" t="str">
            <v xml:space="preserve"> </v>
          </cell>
        </row>
        <row r="110">
          <cell r="S110" t="str">
            <v xml:space="preserve"> </v>
          </cell>
        </row>
        <row r="111">
          <cell r="S111" t="str">
            <v xml:space="preserve"> </v>
          </cell>
        </row>
        <row r="112">
          <cell r="S112" t="str">
            <v xml:space="preserve"> </v>
          </cell>
        </row>
        <row r="113">
          <cell r="S113" t="str">
            <v xml:space="preserve"> </v>
          </cell>
        </row>
        <row r="114">
          <cell r="S114" t="str">
            <v xml:space="preserve"> </v>
          </cell>
        </row>
        <row r="115">
          <cell r="S115" t="str">
            <v xml:space="preserve"> </v>
          </cell>
        </row>
        <row r="116">
          <cell r="S116" t="str">
            <v xml:space="preserve"> </v>
          </cell>
        </row>
        <row r="117">
          <cell r="S117" t="str">
            <v xml:space="preserve"> </v>
          </cell>
        </row>
        <row r="118">
          <cell r="S118" t="str">
            <v xml:space="preserve"> </v>
          </cell>
        </row>
        <row r="119">
          <cell r="S119" t="str">
            <v xml:space="preserve"> </v>
          </cell>
        </row>
        <row r="120">
          <cell r="S120" t="str">
            <v xml:space="preserve"> </v>
          </cell>
        </row>
        <row r="121">
          <cell r="S121" t="str">
            <v xml:space="preserve"> </v>
          </cell>
        </row>
        <row r="122">
          <cell r="S122" t="str">
            <v xml:space="preserve"> </v>
          </cell>
        </row>
        <row r="123">
          <cell r="S123" t="str">
            <v xml:space="preserve"> </v>
          </cell>
        </row>
        <row r="124">
          <cell r="S124" t="str">
            <v xml:space="preserve"> </v>
          </cell>
        </row>
        <row r="125">
          <cell r="S125" t="str">
            <v xml:space="preserve"> </v>
          </cell>
        </row>
        <row r="126">
          <cell r="S126" t="str">
            <v xml:space="preserve"> </v>
          </cell>
        </row>
        <row r="127">
          <cell r="S127" t="str">
            <v xml:space="preserve"> </v>
          </cell>
        </row>
        <row r="128">
          <cell r="S128" t="str">
            <v xml:space="preserve"> </v>
          </cell>
        </row>
        <row r="129">
          <cell r="S129" t="str">
            <v xml:space="preserve"> </v>
          </cell>
        </row>
        <row r="130">
          <cell r="S130" t="str">
            <v xml:space="preserve"> </v>
          </cell>
        </row>
        <row r="131">
          <cell r="S131" t="str">
            <v xml:space="preserve"> </v>
          </cell>
        </row>
        <row r="132">
          <cell r="S132" t="str">
            <v xml:space="preserve"> </v>
          </cell>
        </row>
        <row r="133">
          <cell r="S133" t="str">
            <v xml:space="preserve"> </v>
          </cell>
        </row>
        <row r="134">
          <cell r="S134" t="str">
            <v xml:space="preserve"> </v>
          </cell>
        </row>
        <row r="135">
          <cell r="S135" t="str">
            <v xml:space="preserve"> </v>
          </cell>
        </row>
        <row r="136">
          <cell r="S136" t="str">
            <v xml:space="preserve"> </v>
          </cell>
        </row>
        <row r="137">
          <cell r="S137" t="str">
            <v xml:space="preserve"> </v>
          </cell>
        </row>
        <row r="138">
          <cell r="S138" t="str">
            <v xml:space="preserve"> </v>
          </cell>
        </row>
        <row r="139">
          <cell r="S139" t="str">
            <v xml:space="preserve"> </v>
          </cell>
        </row>
        <row r="140">
          <cell r="S140" t="str">
            <v xml:space="preserve"> </v>
          </cell>
        </row>
        <row r="141">
          <cell r="S141" t="str">
            <v xml:space="preserve"> </v>
          </cell>
        </row>
        <row r="142">
          <cell r="S142" t="str">
            <v xml:space="preserve"> </v>
          </cell>
        </row>
        <row r="143">
          <cell r="S143" t="str">
            <v xml:space="preserve"> </v>
          </cell>
        </row>
        <row r="144">
          <cell r="S144" t="str">
            <v xml:space="preserve"> </v>
          </cell>
        </row>
        <row r="145">
          <cell r="S145" t="str">
            <v xml:space="preserve"> </v>
          </cell>
        </row>
        <row r="146">
          <cell r="S146" t="str">
            <v xml:space="preserve"> </v>
          </cell>
        </row>
        <row r="147">
          <cell r="S147" t="str">
            <v xml:space="preserve"> </v>
          </cell>
        </row>
        <row r="148">
          <cell r="S148" t="str">
            <v xml:space="preserve"> </v>
          </cell>
        </row>
        <row r="149">
          <cell r="S149" t="str">
            <v xml:space="preserve"> </v>
          </cell>
        </row>
        <row r="150">
          <cell r="S150" t="str">
            <v xml:space="preserve"> </v>
          </cell>
        </row>
        <row r="151">
          <cell r="S151" t="str">
            <v xml:space="preserve"> </v>
          </cell>
        </row>
        <row r="152">
          <cell r="S152" t="str">
            <v xml:space="preserve"> </v>
          </cell>
        </row>
        <row r="153">
          <cell r="S153" t="str">
            <v xml:space="preserve"> </v>
          </cell>
        </row>
        <row r="154">
          <cell r="S154" t="str">
            <v xml:space="preserve"> </v>
          </cell>
        </row>
        <row r="155">
          <cell r="S155" t="str">
            <v xml:space="preserve"> </v>
          </cell>
        </row>
        <row r="156">
          <cell r="S156" t="str">
            <v xml:space="preserve"> </v>
          </cell>
        </row>
        <row r="157">
          <cell r="S157" t="str">
            <v xml:space="preserve"> </v>
          </cell>
        </row>
        <row r="158">
          <cell r="S158" t="str">
            <v xml:space="preserve"> </v>
          </cell>
        </row>
        <row r="159">
          <cell r="S159" t="str">
            <v xml:space="preserve"> </v>
          </cell>
        </row>
        <row r="160">
          <cell r="S160" t="str">
            <v xml:space="preserve"> </v>
          </cell>
        </row>
        <row r="161">
          <cell r="S161" t="str">
            <v xml:space="preserve"> </v>
          </cell>
        </row>
        <row r="162">
          <cell r="S162" t="str">
            <v xml:space="preserve"> </v>
          </cell>
        </row>
        <row r="163">
          <cell r="S163" t="str">
            <v xml:space="preserve"> </v>
          </cell>
        </row>
        <row r="164">
          <cell r="S164" t="str">
            <v xml:space="preserve"> </v>
          </cell>
        </row>
        <row r="165">
          <cell r="S165" t="str">
            <v xml:space="preserve"> </v>
          </cell>
        </row>
        <row r="166">
          <cell r="S166" t="str">
            <v xml:space="preserve"> </v>
          </cell>
        </row>
        <row r="167">
          <cell r="S167" t="str">
            <v xml:space="preserve"> </v>
          </cell>
        </row>
        <row r="168">
          <cell r="S168" t="str">
            <v xml:space="preserve"> </v>
          </cell>
        </row>
        <row r="169">
          <cell r="S169" t="str">
            <v xml:space="preserve"> </v>
          </cell>
        </row>
        <row r="170">
          <cell r="S170" t="str">
            <v xml:space="preserve"> </v>
          </cell>
        </row>
        <row r="171">
          <cell r="S171" t="str">
            <v xml:space="preserve"> </v>
          </cell>
        </row>
        <row r="172">
          <cell r="S172" t="str">
            <v xml:space="preserve"> </v>
          </cell>
        </row>
        <row r="173">
          <cell r="S173" t="str">
            <v xml:space="preserve"> </v>
          </cell>
        </row>
        <row r="174">
          <cell r="S174" t="str">
            <v xml:space="preserve"> </v>
          </cell>
        </row>
        <row r="175">
          <cell r="S175" t="str">
            <v xml:space="preserve"> </v>
          </cell>
        </row>
        <row r="176">
          <cell r="S176" t="str">
            <v xml:space="preserve"> </v>
          </cell>
        </row>
        <row r="177">
          <cell r="S177" t="str">
            <v xml:space="preserve"> </v>
          </cell>
        </row>
        <row r="178">
          <cell r="S178" t="str">
            <v xml:space="preserve"> </v>
          </cell>
        </row>
        <row r="179">
          <cell r="S179" t="str">
            <v xml:space="preserve"> </v>
          </cell>
        </row>
        <row r="180">
          <cell r="S180" t="str">
            <v xml:space="preserve"> </v>
          </cell>
        </row>
        <row r="181">
          <cell r="S181" t="str">
            <v xml:space="preserve"> </v>
          </cell>
        </row>
        <row r="182">
          <cell r="S182" t="str">
            <v xml:space="preserve"> </v>
          </cell>
        </row>
        <row r="183">
          <cell r="S183" t="str">
            <v xml:space="preserve"> </v>
          </cell>
        </row>
        <row r="184">
          <cell r="S184" t="str">
            <v xml:space="preserve"> </v>
          </cell>
        </row>
        <row r="185">
          <cell r="S185" t="str">
            <v xml:space="preserve"> </v>
          </cell>
        </row>
        <row r="186">
          <cell r="S186" t="str">
            <v xml:space="preserve"> </v>
          </cell>
        </row>
        <row r="187">
          <cell r="S187" t="str">
            <v xml:space="preserve"> </v>
          </cell>
        </row>
        <row r="188">
          <cell r="S188" t="str">
            <v xml:space="preserve"> </v>
          </cell>
        </row>
        <row r="189">
          <cell r="S189" t="str">
            <v xml:space="preserve"> </v>
          </cell>
        </row>
        <row r="190">
          <cell r="S190" t="str">
            <v xml:space="preserve"> </v>
          </cell>
        </row>
        <row r="191">
          <cell r="S191" t="str">
            <v xml:space="preserve"> </v>
          </cell>
        </row>
        <row r="192">
          <cell r="S192" t="str">
            <v xml:space="preserve"> </v>
          </cell>
        </row>
        <row r="193">
          <cell r="S193" t="str">
            <v xml:space="preserve"> </v>
          </cell>
        </row>
        <row r="194">
          <cell r="S194" t="str">
            <v xml:space="preserve"> </v>
          </cell>
        </row>
        <row r="195">
          <cell r="S195" t="str">
            <v xml:space="preserve"> </v>
          </cell>
        </row>
        <row r="196">
          <cell r="S196" t="str">
            <v xml:space="preserve"> </v>
          </cell>
        </row>
        <row r="197">
          <cell r="S197" t="str">
            <v xml:space="preserve"> </v>
          </cell>
        </row>
        <row r="198">
          <cell r="S198" t="str">
            <v xml:space="preserve"> </v>
          </cell>
        </row>
        <row r="199">
          <cell r="S199" t="str">
            <v xml:space="preserve"> </v>
          </cell>
        </row>
        <row r="200">
          <cell r="S200" t="str">
            <v xml:space="preserve"> </v>
          </cell>
        </row>
        <row r="201">
          <cell r="S201" t="str">
            <v xml:space="preserve"> </v>
          </cell>
        </row>
        <row r="202">
          <cell r="S202" t="str">
            <v xml:space="preserve"> </v>
          </cell>
        </row>
        <row r="203">
          <cell r="S203" t="str">
            <v xml:space="preserve"> </v>
          </cell>
        </row>
        <row r="204">
          <cell r="S204" t="str">
            <v xml:space="preserve"> </v>
          </cell>
        </row>
        <row r="205">
          <cell r="S205" t="str">
            <v xml:space="preserve"> </v>
          </cell>
        </row>
        <row r="206">
          <cell r="S206" t="str">
            <v xml:space="preserve"> </v>
          </cell>
        </row>
        <row r="207">
          <cell r="S207" t="str">
            <v xml:space="preserve"> </v>
          </cell>
        </row>
        <row r="208">
          <cell r="S208" t="str">
            <v xml:space="preserve"> </v>
          </cell>
        </row>
        <row r="209">
          <cell r="S209" t="str">
            <v xml:space="preserve"> </v>
          </cell>
        </row>
        <row r="210">
          <cell r="S210" t="str">
            <v xml:space="preserve"> </v>
          </cell>
        </row>
        <row r="211">
          <cell r="S211" t="str">
            <v xml:space="preserve"> </v>
          </cell>
        </row>
        <row r="212">
          <cell r="S212" t="str">
            <v xml:space="preserve"> </v>
          </cell>
        </row>
        <row r="213">
          <cell r="S213" t="str">
            <v xml:space="preserve"> </v>
          </cell>
        </row>
        <row r="214">
          <cell r="S214" t="str">
            <v xml:space="preserve"> </v>
          </cell>
        </row>
        <row r="215">
          <cell r="S215" t="str">
            <v xml:space="preserve"> </v>
          </cell>
        </row>
        <row r="216">
          <cell r="S216" t="str">
            <v xml:space="preserve"> </v>
          </cell>
        </row>
        <row r="217">
          <cell r="S217" t="str">
            <v xml:space="preserve"> </v>
          </cell>
        </row>
        <row r="218">
          <cell r="S218" t="str">
            <v xml:space="preserve"> </v>
          </cell>
        </row>
        <row r="219">
          <cell r="S219" t="str">
            <v xml:space="preserve"> </v>
          </cell>
        </row>
        <row r="220">
          <cell r="S220" t="str">
            <v xml:space="preserve"> </v>
          </cell>
        </row>
        <row r="221">
          <cell r="S221" t="str">
            <v xml:space="preserve"> </v>
          </cell>
        </row>
        <row r="222">
          <cell r="S222" t="str">
            <v xml:space="preserve"> </v>
          </cell>
        </row>
        <row r="223">
          <cell r="S223" t="str">
            <v xml:space="preserve"> </v>
          </cell>
        </row>
        <row r="224">
          <cell r="S224" t="str">
            <v xml:space="preserve"> </v>
          </cell>
        </row>
        <row r="225">
          <cell r="S225" t="str">
            <v xml:space="preserve"> </v>
          </cell>
        </row>
        <row r="226">
          <cell r="S226" t="str">
            <v xml:space="preserve"> </v>
          </cell>
        </row>
        <row r="227">
          <cell r="S227" t="str">
            <v xml:space="preserve"> </v>
          </cell>
        </row>
        <row r="228">
          <cell r="S228" t="str">
            <v xml:space="preserve"> </v>
          </cell>
        </row>
        <row r="229">
          <cell r="S229" t="str">
            <v xml:space="preserve"> </v>
          </cell>
        </row>
        <row r="230">
          <cell r="S230" t="str">
            <v xml:space="preserve"> </v>
          </cell>
        </row>
        <row r="231">
          <cell r="S231" t="str">
            <v xml:space="preserve"> </v>
          </cell>
        </row>
        <row r="232">
          <cell r="S232" t="str">
            <v xml:space="preserve"> </v>
          </cell>
        </row>
        <row r="233">
          <cell r="S233" t="str">
            <v xml:space="preserve"> </v>
          </cell>
        </row>
        <row r="234">
          <cell r="S234" t="str">
            <v xml:space="preserve"> </v>
          </cell>
        </row>
        <row r="235">
          <cell r="S235" t="str">
            <v xml:space="preserve"> </v>
          </cell>
        </row>
        <row r="236">
          <cell r="S236" t="str">
            <v xml:space="preserve"> </v>
          </cell>
        </row>
        <row r="237">
          <cell r="S237" t="str">
            <v xml:space="preserve"> </v>
          </cell>
        </row>
        <row r="238">
          <cell r="S238" t="str">
            <v xml:space="preserve"> </v>
          </cell>
        </row>
        <row r="239">
          <cell r="S239" t="str">
            <v xml:space="preserve"> </v>
          </cell>
        </row>
        <row r="240">
          <cell r="S240" t="str">
            <v xml:space="preserve"> </v>
          </cell>
        </row>
        <row r="241">
          <cell r="S241" t="str">
            <v xml:space="preserve"> </v>
          </cell>
        </row>
        <row r="242">
          <cell r="S242" t="str">
            <v xml:space="preserve"> </v>
          </cell>
        </row>
        <row r="243">
          <cell r="S243" t="str">
            <v xml:space="preserve"> </v>
          </cell>
        </row>
        <row r="244">
          <cell r="S244" t="str">
            <v xml:space="preserve"> </v>
          </cell>
        </row>
        <row r="245">
          <cell r="S245" t="str">
            <v xml:space="preserve"> </v>
          </cell>
        </row>
        <row r="246">
          <cell r="S246" t="str">
            <v xml:space="preserve"> </v>
          </cell>
        </row>
        <row r="247">
          <cell r="S247" t="str">
            <v xml:space="preserve"> </v>
          </cell>
        </row>
        <row r="248">
          <cell r="S248" t="str">
            <v xml:space="preserve"> </v>
          </cell>
        </row>
        <row r="249">
          <cell r="S249" t="str">
            <v xml:space="preserve"> </v>
          </cell>
        </row>
        <row r="250">
          <cell r="S250" t="str">
            <v xml:space="preserve"> </v>
          </cell>
        </row>
        <row r="251">
          <cell r="S251" t="str">
            <v xml:space="preserve"> </v>
          </cell>
        </row>
        <row r="252">
          <cell r="S252" t="str">
            <v xml:space="preserve"> </v>
          </cell>
        </row>
        <row r="253">
          <cell r="S253" t="str">
            <v xml:space="preserve"> </v>
          </cell>
        </row>
        <row r="254">
          <cell r="S254" t="str">
            <v xml:space="preserve"> </v>
          </cell>
        </row>
        <row r="255">
          <cell r="S255" t="str">
            <v xml:space="preserve"> </v>
          </cell>
        </row>
        <row r="256">
          <cell r="S256" t="str">
            <v xml:space="preserve"> </v>
          </cell>
        </row>
        <row r="257">
          <cell r="S257" t="str">
            <v xml:space="preserve"> </v>
          </cell>
        </row>
        <row r="258">
          <cell r="S258" t="str">
            <v xml:space="preserve"> </v>
          </cell>
        </row>
        <row r="259">
          <cell r="S259" t="str">
            <v xml:space="preserve"> </v>
          </cell>
        </row>
        <row r="260">
          <cell r="S260" t="str">
            <v xml:space="preserve"> </v>
          </cell>
        </row>
        <row r="261">
          <cell r="S261" t="str">
            <v xml:space="preserve"> </v>
          </cell>
        </row>
        <row r="262">
          <cell r="S262" t="str">
            <v xml:space="preserve"> </v>
          </cell>
        </row>
        <row r="263">
          <cell r="S263" t="str">
            <v xml:space="preserve"> </v>
          </cell>
        </row>
        <row r="264">
          <cell r="S264" t="str">
            <v xml:space="preserve"> </v>
          </cell>
        </row>
        <row r="265">
          <cell r="S265" t="str">
            <v xml:space="preserve"> </v>
          </cell>
        </row>
        <row r="266">
          <cell r="S266" t="str">
            <v xml:space="preserve"> </v>
          </cell>
        </row>
        <row r="267">
          <cell r="S267" t="str">
            <v xml:space="preserve"> </v>
          </cell>
        </row>
        <row r="268">
          <cell r="S268" t="str">
            <v xml:space="preserve"> </v>
          </cell>
        </row>
        <row r="269">
          <cell r="S269" t="str">
            <v xml:space="preserve"> </v>
          </cell>
        </row>
        <row r="270">
          <cell r="S270" t="str">
            <v xml:space="preserve"> </v>
          </cell>
        </row>
        <row r="271">
          <cell r="S271" t="str">
            <v xml:space="preserve"> </v>
          </cell>
        </row>
        <row r="272">
          <cell r="S272" t="str">
            <v xml:space="preserve"> </v>
          </cell>
        </row>
        <row r="273">
          <cell r="S273" t="str">
            <v xml:space="preserve"> </v>
          </cell>
        </row>
        <row r="274">
          <cell r="S274" t="str">
            <v xml:space="preserve"> </v>
          </cell>
        </row>
        <row r="275">
          <cell r="S275" t="str">
            <v xml:space="preserve"> </v>
          </cell>
        </row>
        <row r="276">
          <cell r="S276" t="str">
            <v xml:space="preserve"> </v>
          </cell>
        </row>
        <row r="277">
          <cell r="S277" t="str">
            <v xml:space="preserve"> </v>
          </cell>
        </row>
        <row r="278">
          <cell r="S278" t="str">
            <v xml:space="preserve"> </v>
          </cell>
        </row>
        <row r="279">
          <cell r="S279" t="str">
            <v xml:space="preserve"> </v>
          </cell>
        </row>
        <row r="280">
          <cell r="S280" t="str">
            <v xml:space="preserve"> </v>
          </cell>
        </row>
        <row r="281">
          <cell r="S281" t="str">
            <v xml:space="preserve"> </v>
          </cell>
        </row>
        <row r="282">
          <cell r="S282" t="str">
            <v xml:space="preserve"> </v>
          </cell>
        </row>
        <row r="283">
          <cell r="S283" t="str">
            <v xml:space="preserve"> </v>
          </cell>
        </row>
        <row r="284">
          <cell r="S284" t="str">
            <v xml:space="preserve"> </v>
          </cell>
        </row>
        <row r="285">
          <cell r="S285" t="str">
            <v xml:space="preserve"> </v>
          </cell>
        </row>
        <row r="286">
          <cell r="S286" t="str">
            <v xml:space="preserve"> </v>
          </cell>
        </row>
        <row r="287">
          <cell r="S287" t="str">
            <v xml:space="preserve"> </v>
          </cell>
        </row>
        <row r="288">
          <cell r="S288" t="str">
            <v xml:space="preserve"> </v>
          </cell>
        </row>
        <row r="289">
          <cell r="S289" t="str">
            <v xml:space="preserve"> </v>
          </cell>
        </row>
        <row r="290">
          <cell r="S290" t="str">
            <v xml:space="preserve"> </v>
          </cell>
        </row>
        <row r="291">
          <cell r="S291" t="str">
            <v xml:space="preserve"> </v>
          </cell>
        </row>
        <row r="292">
          <cell r="S292" t="str">
            <v xml:space="preserve"> </v>
          </cell>
        </row>
        <row r="293">
          <cell r="S293" t="str">
            <v xml:space="preserve"> </v>
          </cell>
        </row>
        <row r="294">
          <cell r="S294" t="str">
            <v xml:space="preserve"> </v>
          </cell>
        </row>
        <row r="295">
          <cell r="S295" t="str">
            <v xml:space="preserve"> </v>
          </cell>
        </row>
        <row r="296">
          <cell r="S296" t="str">
            <v xml:space="preserve"> </v>
          </cell>
        </row>
        <row r="297">
          <cell r="S297" t="str">
            <v xml:space="preserve"> </v>
          </cell>
        </row>
        <row r="298">
          <cell r="S298" t="str">
            <v xml:space="preserve"> </v>
          </cell>
        </row>
        <row r="299">
          <cell r="S299" t="str">
            <v xml:space="preserve"> </v>
          </cell>
        </row>
        <row r="300">
          <cell r="S300" t="str">
            <v xml:space="preserve"> </v>
          </cell>
        </row>
        <row r="301">
          <cell r="S301" t="str">
            <v xml:space="preserve"> </v>
          </cell>
        </row>
        <row r="302">
          <cell r="S302" t="str">
            <v xml:space="preserve"> </v>
          </cell>
        </row>
        <row r="303">
          <cell r="S303" t="str">
            <v xml:space="preserve"> </v>
          </cell>
        </row>
        <row r="304">
          <cell r="S304" t="str">
            <v xml:space="preserve"> </v>
          </cell>
        </row>
        <row r="305">
          <cell r="S305" t="str">
            <v xml:space="preserve"> </v>
          </cell>
        </row>
        <row r="306">
          <cell r="S306" t="str">
            <v xml:space="preserve"> </v>
          </cell>
        </row>
        <row r="307">
          <cell r="S307" t="str">
            <v xml:space="preserve"> </v>
          </cell>
        </row>
        <row r="308">
          <cell r="S308" t="str">
            <v xml:space="preserve"> </v>
          </cell>
        </row>
        <row r="309">
          <cell r="S309" t="str">
            <v xml:space="preserve"> </v>
          </cell>
        </row>
        <row r="310">
          <cell r="S310" t="str">
            <v xml:space="preserve"> </v>
          </cell>
        </row>
        <row r="311">
          <cell r="S311" t="str">
            <v xml:space="preserve"> </v>
          </cell>
        </row>
        <row r="312">
          <cell r="S312" t="str">
            <v xml:space="preserve"> </v>
          </cell>
        </row>
        <row r="313">
          <cell r="S313" t="str">
            <v xml:space="preserve"> </v>
          </cell>
        </row>
        <row r="314">
          <cell r="S314" t="str">
            <v xml:space="preserve"> </v>
          </cell>
        </row>
        <row r="315">
          <cell r="S315" t="str">
            <v xml:space="preserve"> </v>
          </cell>
        </row>
        <row r="316">
          <cell r="S316" t="str">
            <v xml:space="preserve"> </v>
          </cell>
        </row>
        <row r="317">
          <cell r="S317" t="str">
            <v xml:space="preserve"> </v>
          </cell>
        </row>
        <row r="318">
          <cell r="S318" t="str">
            <v xml:space="preserve"> </v>
          </cell>
        </row>
        <row r="319">
          <cell r="S319" t="str">
            <v xml:space="preserve"> </v>
          </cell>
        </row>
        <row r="320">
          <cell r="S320" t="str">
            <v xml:space="preserve"> </v>
          </cell>
        </row>
        <row r="321">
          <cell r="S321" t="str">
            <v xml:space="preserve"> </v>
          </cell>
        </row>
        <row r="322">
          <cell r="S322" t="str">
            <v xml:space="preserve"> </v>
          </cell>
        </row>
        <row r="323">
          <cell r="S323" t="str">
            <v xml:space="preserve"> </v>
          </cell>
        </row>
        <row r="324">
          <cell r="S324" t="str">
            <v xml:space="preserve"> </v>
          </cell>
        </row>
        <row r="325">
          <cell r="S325" t="str">
            <v xml:space="preserve"> </v>
          </cell>
        </row>
        <row r="326">
          <cell r="S326" t="str">
            <v xml:space="preserve"> </v>
          </cell>
        </row>
        <row r="327">
          <cell r="S327" t="str">
            <v xml:space="preserve"> </v>
          </cell>
        </row>
        <row r="328">
          <cell r="S328" t="str">
            <v xml:space="preserve"> </v>
          </cell>
        </row>
        <row r="329">
          <cell r="S329" t="str">
            <v xml:space="preserve"> </v>
          </cell>
        </row>
        <row r="330">
          <cell r="S330" t="str">
            <v xml:space="preserve"> </v>
          </cell>
        </row>
        <row r="331">
          <cell r="S331" t="str">
            <v xml:space="preserve"> </v>
          </cell>
        </row>
        <row r="332">
          <cell r="S332" t="str">
            <v xml:space="preserve"> </v>
          </cell>
        </row>
        <row r="333">
          <cell r="S333" t="str">
            <v xml:space="preserve"> </v>
          </cell>
        </row>
        <row r="334">
          <cell r="S334" t="str">
            <v xml:space="preserve"> </v>
          </cell>
        </row>
        <row r="335">
          <cell r="S335" t="str">
            <v xml:space="preserve"> </v>
          </cell>
        </row>
        <row r="336">
          <cell r="S336" t="str">
            <v xml:space="preserve"> </v>
          </cell>
        </row>
        <row r="337">
          <cell r="S337" t="str">
            <v xml:space="preserve"> </v>
          </cell>
        </row>
        <row r="338">
          <cell r="S338" t="str">
            <v xml:space="preserve"> </v>
          </cell>
        </row>
        <row r="339">
          <cell r="S339" t="str">
            <v xml:space="preserve"> </v>
          </cell>
        </row>
        <row r="340">
          <cell r="S340" t="str">
            <v xml:space="preserve"> </v>
          </cell>
        </row>
        <row r="341">
          <cell r="S341" t="str">
            <v xml:space="preserve"> </v>
          </cell>
        </row>
        <row r="342">
          <cell r="S342" t="str">
            <v xml:space="preserve"> </v>
          </cell>
        </row>
        <row r="343">
          <cell r="S343" t="str">
            <v xml:space="preserve"> </v>
          </cell>
        </row>
        <row r="344">
          <cell r="S344" t="str">
            <v xml:space="preserve"> </v>
          </cell>
        </row>
        <row r="345">
          <cell r="S345" t="str">
            <v xml:space="preserve"> </v>
          </cell>
        </row>
        <row r="346">
          <cell r="S346" t="str">
            <v xml:space="preserve"> </v>
          </cell>
        </row>
        <row r="347">
          <cell r="S347" t="str">
            <v xml:space="preserve"> </v>
          </cell>
        </row>
        <row r="348">
          <cell r="S348" t="str">
            <v xml:space="preserve"> </v>
          </cell>
        </row>
        <row r="349">
          <cell r="S349" t="str">
            <v xml:space="preserve"> </v>
          </cell>
        </row>
        <row r="350">
          <cell r="S350" t="str">
            <v xml:space="preserve"> </v>
          </cell>
        </row>
        <row r="351">
          <cell r="S351" t="str">
            <v xml:space="preserve"> </v>
          </cell>
        </row>
        <row r="352">
          <cell r="S352" t="str">
            <v xml:space="preserve"> </v>
          </cell>
        </row>
        <row r="353">
          <cell r="S353" t="str">
            <v xml:space="preserve"> </v>
          </cell>
        </row>
        <row r="354">
          <cell r="S354" t="str">
            <v xml:space="preserve"> </v>
          </cell>
        </row>
        <row r="355">
          <cell r="S355" t="str">
            <v xml:space="preserve"> </v>
          </cell>
        </row>
        <row r="356">
          <cell r="S356" t="str">
            <v xml:space="preserve"> </v>
          </cell>
        </row>
        <row r="357">
          <cell r="S357" t="str">
            <v xml:space="preserve"> </v>
          </cell>
        </row>
        <row r="358">
          <cell r="S358" t="str">
            <v xml:space="preserve"> </v>
          </cell>
        </row>
        <row r="359">
          <cell r="S359" t="str">
            <v xml:space="preserve"> </v>
          </cell>
        </row>
        <row r="360">
          <cell r="S360" t="str">
            <v xml:space="preserve"> </v>
          </cell>
        </row>
        <row r="361">
          <cell r="S361" t="str">
            <v xml:space="preserve"> </v>
          </cell>
        </row>
        <row r="362">
          <cell r="S362" t="str">
            <v xml:space="preserve"> </v>
          </cell>
        </row>
        <row r="363">
          <cell r="S363" t="str">
            <v xml:space="preserve"> </v>
          </cell>
        </row>
        <row r="364">
          <cell r="S364" t="str">
            <v xml:space="preserve"> </v>
          </cell>
        </row>
        <row r="365">
          <cell r="S365" t="str">
            <v xml:space="preserve"> </v>
          </cell>
        </row>
        <row r="366">
          <cell r="S366" t="str">
            <v xml:space="preserve"> </v>
          </cell>
        </row>
        <row r="367">
          <cell r="S367" t="str">
            <v xml:space="preserve"> </v>
          </cell>
        </row>
        <row r="368">
          <cell r="S368" t="str">
            <v xml:space="preserve"> </v>
          </cell>
        </row>
        <row r="369">
          <cell r="S369" t="str">
            <v xml:space="preserve"> </v>
          </cell>
        </row>
        <row r="370">
          <cell r="S370" t="str">
            <v xml:space="preserve"> </v>
          </cell>
        </row>
        <row r="371">
          <cell r="S371" t="str">
            <v xml:space="preserve"> </v>
          </cell>
        </row>
        <row r="372">
          <cell r="S372" t="str">
            <v xml:space="preserve"> </v>
          </cell>
        </row>
        <row r="373">
          <cell r="S373" t="str">
            <v xml:space="preserve"> </v>
          </cell>
        </row>
        <row r="374">
          <cell r="S374" t="str">
            <v xml:space="preserve"> </v>
          </cell>
        </row>
        <row r="375">
          <cell r="S375" t="str">
            <v xml:space="preserve"> </v>
          </cell>
        </row>
        <row r="376">
          <cell r="S376" t="str">
            <v xml:space="preserve"> </v>
          </cell>
        </row>
        <row r="377">
          <cell r="S377" t="str">
            <v xml:space="preserve"> </v>
          </cell>
        </row>
        <row r="378">
          <cell r="S378" t="str">
            <v xml:space="preserve"> </v>
          </cell>
        </row>
        <row r="379">
          <cell r="S379" t="str">
            <v xml:space="preserve"> </v>
          </cell>
        </row>
        <row r="380">
          <cell r="S380" t="str">
            <v xml:space="preserve"> </v>
          </cell>
        </row>
        <row r="381">
          <cell r="S381" t="str">
            <v xml:space="preserve"> </v>
          </cell>
        </row>
        <row r="382">
          <cell r="S382" t="str">
            <v xml:space="preserve"> </v>
          </cell>
        </row>
        <row r="383">
          <cell r="S383" t="str">
            <v xml:space="preserve"> </v>
          </cell>
        </row>
        <row r="384">
          <cell r="S384" t="str">
            <v xml:space="preserve"> </v>
          </cell>
        </row>
        <row r="385">
          <cell r="S385" t="str">
            <v xml:space="preserve"> </v>
          </cell>
        </row>
        <row r="386">
          <cell r="S386" t="str">
            <v xml:space="preserve"> </v>
          </cell>
        </row>
        <row r="387">
          <cell r="S387" t="str">
            <v xml:space="preserve"> </v>
          </cell>
        </row>
        <row r="388">
          <cell r="S388" t="str">
            <v xml:space="preserve"> </v>
          </cell>
        </row>
        <row r="389">
          <cell r="S389" t="str">
            <v xml:space="preserve"> </v>
          </cell>
        </row>
        <row r="390">
          <cell r="S390" t="str">
            <v xml:space="preserve"> </v>
          </cell>
        </row>
        <row r="391">
          <cell r="S391" t="str">
            <v xml:space="preserve"> </v>
          </cell>
        </row>
        <row r="392">
          <cell r="S392" t="str">
            <v xml:space="preserve"> </v>
          </cell>
        </row>
        <row r="393">
          <cell r="S393" t="str">
            <v xml:space="preserve"> </v>
          </cell>
        </row>
        <row r="394">
          <cell r="S394" t="str">
            <v xml:space="preserve"> </v>
          </cell>
        </row>
        <row r="395">
          <cell r="S395" t="str">
            <v xml:space="preserve"> </v>
          </cell>
        </row>
        <row r="396">
          <cell r="S396" t="str">
            <v xml:space="preserve"> </v>
          </cell>
        </row>
        <row r="397">
          <cell r="S397" t="str">
            <v xml:space="preserve"> </v>
          </cell>
        </row>
        <row r="398">
          <cell r="S398" t="str">
            <v xml:space="preserve"> </v>
          </cell>
        </row>
        <row r="399">
          <cell r="S399" t="str">
            <v xml:space="preserve"> </v>
          </cell>
        </row>
        <row r="400">
          <cell r="S400" t="str">
            <v xml:space="preserve"> </v>
          </cell>
        </row>
        <row r="401">
          <cell r="S401" t="str">
            <v xml:space="preserve"> </v>
          </cell>
        </row>
        <row r="402">
          <cell r="S402" t="str">
            <v xml:space="preserve"> </v>
          </cell>
        </row>
        <row r="403">
          <cell r="S403" t="str">
            <v xml:space="preserve"> </v>
          </cell>
        </row>
        <row r="404">
          <cell r="S404" t="str">
            <v xml:space="preserve"> </v>
          </cell>
        </row>
        <row r="405">
          <cell r="S405" t="str">
            <v xml:space="preserve"> </v>
          </cell>
        </row>
        <row r="406">
          <cell r="S406" t="str">
            <v xml:space="preserve"> </v>
          </cell>
        </row>
        <row r="407">
          <cell r="S407" t="str">
            <v xml:space="preserve"> </v>
          </cell>
        </row>
        <row r="408">
          <cell r="S408" t="str">
            <v xml:space="preserve"> </v>
          </cell>
        </row>
        <row r="409">
          <cell r="S409" t="str">
            <v xml:space="preserve"> </v>
          </cell>
        </row>
        <row r="410">
          <cell r="S410" t="str">
            <v xml:space="preserve"> </v>
          </cell>
        </row>
        <row r="411">
          <cell r="S411" t="str">
            <v xml:space="preserve"> </v>
          </cell>
        </row>
        <row r="412">
          <cell r="S412" t="str">
            <v xml:space="preserve"> </v>
          </cell>
        </row>
        <row r="413">
          <cell r="S413" t="str">
            <v xml:space="preserve"> </v>
          </cell>
        </row>
        <row r="414">
          <cell r="S414" t="str">
            <v xml:space="preserve"> </v>
          </cell>
        </row>
        <row r="415">
          <cell r="S415" t="str">
            <v xml:space="preserve"> </v>
          </cell>
        </row>
        <row r="416">
          <cell r="S416" t="str">
            <v xml:space="preserve"> </v>
          </cell>
        </row>
        <row r="417">
          <cell r="S417" t="str">
            <v xml:space="preserve"> </v>
          </cell>
        </row>
        <row r="418">
          <cell r="S418" t="str">
            <v xml:space="preserve"> </v>
          </cell>
        </row>
        <row r="419">
          <cell r="S419" t="str">
            <v xml:space="preserve"> </v>
          </cell>
        </row>
        <row r="420">
          <cell r="S420" t="str">
            <v xml:space="preserve"> </v>
          </cell>
        </row>
        <row r="421">
          <cell r="S421" t="str">
            <v xml:space="preserve"> </v>
          </cell>
        </row>
        <row r="422">
          <cell r="S422" t="str">
            <v xml:space="preserve"> </v>
          </cell>
        </row>
        <row r="423">
          <cell r="S423" t="str">
            <v xml:space="preserve"> </v>
          </cell>
        </row>
        <row r="424">
          <cell r="S424" t="str">
            <v xml:space="preserve"> </v>
          </cell>
        </row>
        <row r="425">
          <cell r="S425" t="str">
            <v xml:space="preserve"> </v>
          </cell>
        </row>
        <row r="426">
          <cell r="S426" t="str">
            <v xml:space="preserve"> </v>
          </cell>
        </row>
        <row r="427">
          <cell r="S427" t="str">
            <v xml:space="preserve"> </v>
          </cell>
        </row>
        <row r="428">
          <cell r="S428" t="str">
            <v xml:space="preserve"> </v>
          </cell>
        </row>
        <row r="429">
          <cell r="S429" t="str">
            <v xml:space="preserve"> </v>
          </cell>
        </row>
        <row r="430">
          <cell r="S430" t="str">
            <v xml:space="preserve"> </v>
          </cell>
        </row>
        <row r="431">
          <cell r="S431" t="str">
            <v xml:space="preserve"> </v>
          </cell>
        </row>
        <row r="432">
          <cell r="S432" t="str">
            <v xml:space="preserve"> </v>
          </cell>
        </row>
        <row r="433">
          <cell r="S433" t="str">
            <v xml:space="preserve"> </v>
          </cell>
        </row>
        <row r="434">
          <cell r="S434" t="str">
            <v xml:space="preserve"> </v>
          </cell>
        </row>
        <row r="435">
          <cell r="S435" t="str">
            <v xml:space="preserve"> </v>
          </cell>
        </row>
        <row r="436">
          <cell r="S436" t="str">
            <v xml:space="preserve"> </v>
          </cell>
        </row>
        <row r="437">
          <cell r="S437" t="str">
            <v xml:space="preserve"> </v>
          </cell>
        </row>
        <row r="438">
          <cell r="S438" t="str">
            <v xml:space="preserve"> </v>
          </cell>
        </row>
        <row r="439">
          <cell r="S439" t="str">
            <v xml:space="preserve"> </v>
          </cell>
        </row>
        <row r="440">
          <cell r="S440" t="str">
            <v xml:space="preserve"> </v>
          </cell>
        </row>
        <row r="441">
          <cell r="S441" t="str">
            <v xml:space="preserve"> </v>
          </cell>
        </row>
        <row r="442">
          <cell r="S442" t="str">
            <v xml:space="preserve"> </v>
          </cell>
        </row>
        <row r="443">
          <cell r="S443" t="str">
            <v xml:space="preserve"> </v>
          </cell>
        </row>
        <row r="444">
          <cell r="S444" t="str">
            <v xml:space="preserve"> </v>
          </cell>
        </row>
        <row r="445">
          <cell r="S445" t="str">
            <v xml:space="preserve"> </v>
          </cell>
        </row>
        <row r="446">
          <cell r="S446" t="str">
            <v xml:space="preserve"> </v>
          </cell>
        </row>
        <row r="447">
          <cell r="S447" t="str">
            <v xml:space="preserve"> </v>
          </cell>
        </row>
        <row r="448">
          <cell r="S448" t="str">
            <v xml:space="preserve"> </v>
          </cell>
        </row>
        <row r="449">
          <cell r="S449" t="str">
            <v xml:space="preserve"> </v>
          </cell>
        </row>
        <row r="450">
          <cell r="S450" t="str">
            <v xml:space="preserve"> </v>
          </cell>
        </row>
        <row r="451">
          <cell r="S451" t="str">
            <v xml:space="preserve"> </v>
          </cell>
        </row>
        <row r="452">
          <cell r="S452" t="str">
            <v xml:space="preserve"> </v>
          </cell>
        </row>
        <row r="453">
          <cell r="S453" t="str">
            <v xml:space="preserve"> </v>
          </cell>
        </row>
        <row r="454">
          <cell r="S454" t="str">
            <v xml:space="preserve"> </v>
          </cell>
        </row>
        <row r="455">
          <cell r="S455" t="str">
            <v xml:space="preserve"> </v>
          </cell>
        </row>
        <row r="456">
          <cell r="S456" t="str">
            <v xml:space="preserve"> </v>
          </cell>
        </row>
        <row r="457">
          <cell r="S457" t="str">
            <v xml:space="preserve"> </v>
          </cell>
        </row>
        <row r="458">
          <cell r="S458" t="str">
            <v xml:space="preserve"> </v>
          </cell>
        </row>
        <row r="459">
          <cell r="S459" t="str">
            <v xml:space="preserve"> </v>
          </cell>
        </row>
        <row r="460">
          <cell r="S460" t="str">
            <v xml:space="preserve"> </v>
          </cell>
        </row>
        <row r="461">
          <cell r="S461" t="str">
            <v xml:space="preserve"> </v>
          </cell>
        </row>
        <row r="462">
          <cell r="S462" t="str">
            <v xml:space="preserve"> </v>
          </cell>
        </row>
        <row r="463">
          <cell r="S463" t="str">
            <v xml:space="preserve"> </v>
          </cell>
        </row>
        <row r="464">
          <cell r="S464" t="str">
            <v xml:space="preserve"> </v>
          </cell>
        </row>
        <row r="465">
          <cell r="S465" t="str">
            <v xml:space="preserve"> </v>
          </cell>
        </row>
        <row r="466">
          <cell r="S466" t="str">
            <v xml:space="preserve"> </v>
          </cell>
        </row>
        <row r="467">
          <cell r="S467" t="str">
            <v xml:space="preserve"> </v>
          </cell>
        </row>
        <row r="468">
          <cell r="S468" t="str">
            <v xml:space="preserve"> </v>
          </cell>
        </row>
        <row r="469">
          <cell r="S469" t="str">
            <v xml:space="preserve"> </v>
          </cell>
        </row>
        <row r="470">
          <cell r="S470" t="str">
            <v xml:space="preserve"> </v>
          </cell>
        </row>
        <row r="471">
          <cell r="S471" t="str">
            <v xml:space="preserve"> </v>
          </cell>
        </row>
        <row r="472">
          <cell r="S472" t="str">
            <v xml:space="preserve"> </v>
          </cell>
        </row>
        <row r="473">
          <cell r="S473" t="str">
            <v xml:space="preserve"> </v>
          </cell>
        </row>
        <row r="474">
          <cell r="S474" t="str">
            <v xml:space="preserve"> </v>
          </cell>
        </row>
        <row r="475">
          <cell r="S475" t="str">
            <v xml:space="preserve"> </v>
          </cell>
        </row>
        <row r="476">
          <cell r="S476" t="str">
            <v xml:space="preserve"> </v>
          </cell>
        </row>
        <row r="477">
          <cell r="S477" t="str">
            <v xml:space="preserve"> </v>
          </cell>
        </row>
        <row r="478">
          <cell r="S478" t="str">
            <v xml:space="preserve"> </v>
          </cell>
        </row>
        <row r="479">
          <cell r="S479" t="str">
            <v xml:space="preserve"> </v>
          </cell>
        </row>
        <row r="480">
          <cell r="S480" t="str">
            <v xml:space="preserve"> </v>
          </cell>
        </row>
        <row r="481">
          <cell r="S481" t="str">
            <v xml:space="preserve"> </v>
          </cell>
        </row>
        <row r="482">
          <cell r="S482" t="str">
            <v xml:space="preserve"> </v>
          </cell>
        </row>
        <row r="483">
          <cell r="S483" t="str">
            <v xml:space="preserve"> </v>
          </cell>
        </row>
        <row r="484">
          <cell r="S484" t="str">
            <v xml:space="preserve"> </v>
          </cell>
        </row>
        <row r="485">
          <cell r="S485" t="str">
            <v xml:space="preserve"> </v>
          </cell>
        </row>
        <row r="486">
          <cell r="S486" t="str">
            <v xml:space="preserve"> </v>
          </cell>
        </row>
        <row r="487">
          <cell r="S487" t="str">
            <v xml:space="preserve"> </v>
          </cell>
        </row>
        <row r="488">
          <cell r="S488" t="str">
            <v xml:space="preserve"> </v>
          </cell>
        </row>
        <row r="489">
          <cell r="S489" t="str">
            <v xml:space="preserve"> </v>
          </cell>
        </row>
        <row r="490">
          <cell r="S490" t="str">
            <v xml:space="preserve"> </v>
          </cell>
        </row>
        <row r="491">
          <cell r="S491" t="str">
            <v xml:space="preserve"> </v>
          </cell>
        </row>
        <row r="492">
          <cell r="S492" t="str">
            <v xml:space="preserve"> </v>
          </cell>
        </row>
        <row r="493">
          <cell r="S493" t="str">
            <v xml:space="preserve"> </v>
          </cell>
        </row>
        <row r="494">
          <cell r="S494" t="str">
            <v xml:space="preserve"> </v>
          </cell>
        </row>
        <row r="495">
          <cell r="S495" t="str">
            <v xml:space="preserve"> </v>
          </cell>
        </row>
        <row r="496">
          <cell r="S496" t="str">
            <v xml:space="preserve"> </v>
          </cell>
        </row>
        <row r="497">
          <cell r="S497" t="str">
            <v xml:space="preserve"> </v>
          </cell>
        </row>
        <row r="498">
          <cell r="S498" t="str">
            <v xml:space="preserve"> </v>
          </cell>
        </row>
        <row r="499">
          <cell r="S499" t="str">
            <v xml:space="preserve"> </v>
          </cell>
        </row>
        <row r="500">
          <cell r="S500" t="str">
            <v xml:space="preserve"> </v>
          </cell>
        </row>
        <row r="501">
          <cell r="S501" t="str">
            <v xml:space="preserve"> </v>
          </cell>
        </row>
        <row r="502">
          <cell r="S502" t="str">
            <v xml:space="preserve"> </v>
          </cell>
        </row>
        <row r="503">
          <cell r="S503" t="str">
            <v xml:space="preserve"> </v>
          </cell>
        </row>
        <row r="504">
          <cell r="S504" t="str">
            <v xml:space="preserve"> </v>
          </cell>
        </row>
        <row r="505">
          <cell r="S505" t="str">
            <v xml:space="preserve"> </v>
          </cell>
        </row>
        <row r="506">
          <cell r="S506" t="str">
            <v xml:space="preserve"> </v>
          </cell>
        </row>
        <row r="507">
          <cell r="S507" t="str">
            <v xml:space="preserve"> </v>
          </cell>
        </row>
        <row r="508">
          <cell r="S508" t="str">
            <v xml:space="preserve"> </v>
          </cell>
        </row>
        <row r="509">
          <cell r="S509" t="str">
            <v xml:space="preserve"> </v>
          </cell>
        </row>
        <row r="510">
          <cell r="S510" t="str">
            <v xml:space="preserve"> </v>
          </cell>
        </row>
        <row r="511">
          <cell r="S511" t="str">
            <v xml:space="preserve"> </v>
          </cell>
        </row>
        <row r="512">
          <cell r="S512" t="str">
            <v xml:space="preserve"> </v>
          </cell>
        </row>
        <row r="513">
          <cell r="S513" t="str">
            <v xml:space="preserve"> </v>
          </cell>
        </row>
        <row r="514">
          <cell r="S514" t="str">
            <v xml:space="preserve"> </v>
          </cell>
        </row>
        <row r="515">
          <cell r="S515" t="str">
            <v xml:space="preserve"> </v>
          </cell>
        </row>
        <row r="516">
          <cell r="S516" t="str">
            <v xml:space="preserve"> </v>
          </cell>
        </row>
        <row r="517">
          <cell r="S517" t="str">
            <v xml:space="preserve"> </v>
          </cell>
        </row>
        <row r="518">
          <cell r="S518" t="str">
            <v xml:space="preserve"> </v>
          </cell>
        </row>
        <row r="519">
          <cell r="S519" t="str">
            <v xml:space="preserve"> </v>
          </cell>
        </row>
        <row r="520">
          <cell r="S520" t="str">
            <v xml:space="preserve"> </v>
          </cell>
        </row>
        <row r="521">
          <cell r="S521" t="str">
            <v xml:space="preserve"> </v>
          </cell>
        </row>
        <row r="522">
          <cell r="S522" t="str">
            <v xml:space="preserve"> </v>
          </cell>
        </row>
        <row r="523">
          <cell r="S523" t="str">
            <v xml:space="preserve"> </v>
          </cell>
        </row>
        <row r="524">
          <cell r="S524" t="str">
            <v xml:space="preserve"> </v>
          </cell>
        </row>
        <row r="525">
          <cell r="S525" t="str">
            <v xml:space="preserve"> </v>
          </cell>
        </row>
        <row r="526">
          <cell r="S526" t="str">
            <v xml:space="preserve"> </v>
          </cell>
        </row>
        <row r="527">
          <cell r="S527" t="str">
            <v xml:space="preserve"> </v>
          </cell>
        </row>
        <row r="528">
          <cell r="S528" t="str">
            <v xml:space="preserve"> </v>
          </cell>
        </row>
        <row r="529">
          <cell r="S529" t="str">
            <v xml:space="preserve"> </v>
          </cell>
        </row>
        <row r="530">
          <cell r="S530" t="str">
            <v xml:space="preserve"> </v>
          </cell>
        </row>
        <row r="531">
          <cell r="S531" t="str">
            <v xml:space="preserve"> </v>
          </cell>
        </row>
        <row r="532">
          <cell r="S532" t="str">
            <v xml:space="preserve"> </v>
          </cell>
        </row>
        <row r="533">
          <cell r="S533" t="str">
            <v xml:space="preserve"> </v>
          </cell>
        </row>
        <row r="534">
          <cell r="S534" t="str">
            <v xml:space="preserve"> </v>
          </cell>
        </row>
        <row r="535">
          <cell r="S535" t="str">
            <v xml:space="preserve"> </v>
          </cell>
        </row>
        <row r="536">
          <cell r="S536" t="str">
            <v xml:space="preserve"> </v>
          </cell>
        </row>
        <row r="537">
          <cell r="S537" t="str">
            <v xml:space="preserve"> </v>
          </cell>
        </row>
        <row r="538">
          <cell r="S538" t="str">
            <v xml:space="preserve"> </v>
          </cell>
        </row>
        <row r="539">
          <cell r="S539" t="str">
            <v xml:space="preserve"> </v>
          </cell>
        </row>
        <row r="540">
          <cell r="S540" t="str">
            <v xml:space="preserve"> </v>
          </cell>
        </row>
        <row r="541">
          <cell r="S541" t="str">
            <v xml:space="preserve"> </v>
          </cell>
        </row>
        <row r="542">
          <cell r="S542" t="str">
            <v xml:space="preserve"> </v>
          </cell>
        </row>
        <row r="543">
          <cell r="S543" t="str">
            <v xml:space="preserve"> </v>
          </cell>
        </row>
        <row r="544">
          <cell r="S544" t="str">
            <v xml:space="preserve"> </v>
          </cell>
        </row>
        <row r="545">
          <cell r="S545" t="str">
            <v xml:space="preserve"> </v>
          </cell>
        </row>
        <row r="546">
          <cell r="S546" t="str">
            <v xml:space="preserve"> </v>
          </cell>
        </row>
        <row r="547">
          <cell r="S547" t="str">
            <v xml:space="preserve"> </v>
          </cell>
        </row>
        <row r="548">
          <cell r="S548" t="str">
            <v xml:space="preserve"> </v>
          </cell>
        </row>
        <row r="549">
          <cell r="S549" t="str">
            <v xml:space="preserve"> </v>
          </cell>
        </row>
        <row r="550">
          <cell r="S550" t="str">
            <v xml:space="preserve"> </v>
          </cell>
        </row>
        <row r="551">
          <cell r="S551" t="str">
            <v xml:space="preserve"> </v>
          </cell>
        </row>
        <row r="552">
          <cell r="S552" t="str">
            <v xml:space="preserve"> </v>
          </cell>
        </row>
        <row r="553">
          <cell r="S553" t="str">
            <v xml:space="preserve"> </v>
          </cell>
        </row>
        <row r="554">
          <cell r="S554" t="str">
            <v xml:space="preserve"> </v>
          </cell>
        </row>
        <row r="555">
          <cell r="S555" t="str">
            <v xml:space="preserve"> </v>
          </cell>
        </row>
        <row r="556">
          <cell r="S556" t="str">
            <v xml:space="preserve"> </v>
          </cell>
        </row>
        <row r="557">
          <cell r="S557" t="str">
            <v xml:space="preserve"> </v>
          </cell>
        </row>
        <row r="558">
          <cell r="S558" t="str">
            <v xml:space="preserve"> </v>
          </cell>
        </row>
        <row r="559">
          <cell r="S559" t="str">
            <v xml:space="preserve"> </v>
          </cell>
        </row>
        <row r="560">
          <cell r="S560" t="str">
            <v xml:space="preserve"> </v>
          </cell>
        </row>
        <row r="561">
          <cell r="S561" t="str">
            <v xml:space="preserve"> </v>
          </cell>
        </row>
        <row r="562">
          <cell r="S562" t="str">
            <v xml:space="preserve"> </v>
          </cell>
        </row>
        <row r="563">
          <cell r="S563" t="str">
            <v xml:space="preserve"> </v>
          </cell>
        </row>
        <row r="564">
          <cell r="S564" t="str">
            <v xml:space="preserve"> </v>
          </cell>
        </row>
        <row r="565">
          <cell r="S565" t="str">
            <v xml:space="preserve"> </v>
          </cell>
        </row>
        <row r="566">
          <cell r="S566" t="str">
            <v xml:space="preserve"> </v>
          </cell>
        </row>
        <row r="567">
          <cell r="S567" t="str">
            <v xml:space="preserve"> </v>
          </cell>
        </row>
        <row r="568">
          <cell r="S568" t="str">
            <v xml:space="preserve"> </v>
          </cell>
        </row>
        <row r="569">
          <cell r="S569" t="str">
            <v xml:space="preserve"> </v>
          </cell>
        </row>
        <row r="570">
          <cell r="S570" t="str">
            <v xml:space="preserve"> </v>
          </cell>
        </row>
        <row r="571">
          <cell r="S571" t="str">
            <v xml:space="preserve"> </v>
          </cell>
        </row>
        <row r="572">
          <cell r="S572" t="str">
            <v xml:space="preserve"> </v>
          </cell>
        </row>
        <row r="573">
          <cell r="S573" t="str">
            <v xml:space="preserve"> </v>
          </cell>
        </row>
        <row r="574">
          <cell r="S574" t="str">
            <v xml:space="preserve"> </v>
          </cell>
        </row>
        <row r="575">
          <cell r="S575" t="str">
            <v xml:space="preserve"> </v>
          </cell>
        </row>
        <row r="576">
          <cell r="S576" t="str">
            <v xml:space="preserve"> </v>
          </cell>
        </row>
        <row r="577">
          <cell r="S577" t="str">
            <v xml:space="preserve"> </v>
          </cell>
        </row>
        <row r="578">
          <cell r="S578" t="str">
            <v xml:space="preserve"> </v>
          </cell>
        </row>
        <row r="579">
          <cell r="S579" t="str">
            <v xml:space="preserve"> </v>
          </cell>
        </row>
        <row r="580">
          <cell r="S580" t="str">
            <v xml:space="preserve"> </v>
          </cell>
        </row>
        <row r="581">
          <cell r="S581" t="str">
            <v xml:space="preserve"> </v>
          </cell>
        </row>
        <row r="582">
          <cell r="S582" t="str">
            <v xml:space="preserve"> </v>
          </cell>
        </row>
        <row r="583">
          <cell r="S583" t="str">
            <v xml:space="preserve"> </v>
          </cell>
        </row>
        <row r="584">
          <cell r="S584" t="str">
            <v xml:space="preserve"> </v>
          </cell>
        </row>
        <row r="585">
          <cell r="S585" t="str">
            <v xml:space="preserve"> </v>
          </cell>
        </row>
        <row r="586">
          <cell r="S586" t="str">
            <v xml:space="preserve"> </v>
          </cell>
        </row>
        <row r="587">
          <cell r="S587" t="str">
            <v xml:space="preserve"> </v>
          </cell>
        </row>
        <row r="588">
          <cell r="S588" t="str">
            <v xml:space="preserve"> </v>
          </cell>
        </row>
        <row r="589">
          <cell r="S589" t="str">
            <v xml:space="preserve"> </v>
          </cell>
        </row>
        <row r="590">
          <cell r="S590" t="str">
            <v xml:space="preserve"> </v>
          </cell>
        </row>
        <row r="591">
          <cell r="S591" t="str">
            <v xml:space="preserve"> </v>
          </cell>
        </row>
        <row r="592">
          <cell r="S592" t="str">
            <v xml:space="preserve"> </v>
          </cell>
        </row>
        <row r="593">
          <cell r="S593" t="str">
            <v xml:space="preserve"> </v>
          </cell>
        </row>
        <row r="594">
          <cell r="S594" t="str">
            <v xml:space="preserve"> </v>
          </cell>
        </row>
        <row r="595">
          <cell r="S595" t="str">
            <v xml:space="preserve"> </v>
          </cell>
        </row>
        <row r="596">
          <cell r="S596" t="str">
            <v xml:space="preserve"> </v>
          </cell>
        </row>
        <row r="597">
          <cell r="S597" t="str">
            <v xml:space="preserve"> </v>
          </cell>
        </row>
        <row r="598">
          <cell r="S598" t="str">
            <v xml:space="preserve"> </v>
          </cell>
        </row>
        <row r="599">
          <cell r="S599" t="str">
            <v xml:space="preserve"> </v>
          </cell>
        </row>
        <row r="600">
          <cell r="S600" t="str">
            <v xml:space="preserve"> </v>
          </cell>
        </row>
        <row r="601">
          <cell r="S601" t="str">
            <v xml:space="preserve"> </v>
          </cell>
        </row>
        <row r="602">
          <cell r="S602" t="str">
            <v xml:space="preserve"> </v>
          </cell>
        </row>
        <row r="603">
          <cell r="S603" t="str">
            <v xml:space="preserve"> </v>
          </cell>
        </row>
        <row r="604">
          <cell r="S604" t="str">
            <v xml:space="preserve"> </v>
          </cell>
        </row>
        <row r="605">
          <cell r="S605" t="str">
            <v xml:space="preserve"> </v>
          </cell>
        </row>
        <row r="606">
          <cell r="S606" t="str">
            <v xml:space="preserve"> </v>
          </cell>
        </row>
        <row r="607">
          <cell r="S607" t="str">
            <v xml:space="preserve"> </v>
          </cell>
        </row>
        <row r="608">
          <cell r="S608" t="str">
            <v xml:space="preserve"> </v>
          </cell>
        </row>
        <row r="609">
          <cell r="S609" t="str">
            <v xml:space="preserve"> </v>
          </cell>
        </row>
        <row r="610">
          <cell r="S610" t="str">
            <v xml:space="preserve"> </v>
          </cell>
        </row>
        <row r="611">
          <cell r="S611" t="str">
            <v xml:space="preserve"> </v>
          </cell>
        </row>
        <row r="612">
          <cell r="S612" t="str">
            <v xml:space="preserve"> </v>
          </cell>
        </row>
        <row r="613">
          <cell r="S613" t="str">
            <v xml:space="preserve"> </v>
          </cell>
        </row>
        <row r="614">
          <cell r="S614" t="str">
            <v xml:space="preserve"> </v>
          </cell>
        </row>
        <row r="615">
          <cell r="S615" t="str">
            <v xml:space="preserve"> </v>
          </cell>
        </row>
        <row r="616">
          <cell r="S616" t="str">
            <v xml:space="preserve"> </v>
          </cell>
        </row>
        <row r="617">
          <cell r="S617" t="str">
            <v xml:space="preserve"> </v>
          </cell>
        </row>
        <row r="618">
          <cell r="S618" t="str">
            <v xml:space="preserve"> </v>
          </cell>
        </row>
        <row r="619">
          <cell r="S619" t="str">
            <v xml:space="preserve"> </v>
          </cell>
        </row>
        <row r="620">
          <cell r="S620" t="str">
            <v xml:space="preserve"> </v>
          </cell>
        </row>
        <row r="621">
          <cell r="S621" t="str">
            <v xml:space="preserve"> </v>
          </cell>
        </row>
        <row r="622">
          <cell r="S622" t="str">
            <v xml:space="preserve"> </v>
          </cell>
        </row>
        <row r="623">
          <cell r="S623" t="str">
            <v xml:space="preserve"> </v>
          </cell>
        </row>
        <row r="624">
          <cell r="S624" t="str">
            <v xml:space="preserve"> </v>
          </cell>
        </row>
        <row r="625">
          <cell r="S625" t="str">
            <v xml:space="preserve"> </v>
          </cell>
        </row>
        <row r="626">
          <cell r="S626" t="str">
            <v xml:space="preserve"> </v>
          </cell>
        </row>
        <row r="627">
          <cell r="S627" t="str">
            <v xml:space="preserve"> </v>
          </cell>
        </row>
        <row r="628">
          <cell r="S628" t="str">
            <v xml:space="preserve"> </v>
          </cell>
        </row>
        <row r="629">
          <cell r="S629" t="str">
            <v xml:space="preserve"> </v>
          </cell>
        </row>
        <row r="630">
          <cell r="S630" t="str">
            <v xml:space="preserve"> </v>
          </cell>
        </row>
        <row r="631">
          <cell r="S631" t="str">
            <v xml:space="preserve"> </v>
          </cell>
        </row>
        <row r="632">
          <cell r="S632" t="str">
            <v xml:space="preserve"> </v>
          </cell>
        </row>
        <row r="633">
          <cell r="S633" t="str">
            <v xml:space="preserve"> </v>
          </cell>
        </row>
        <row r="634">
          <cell r="S634" t="str">
            <v xml:space="preserve"> </v>
          </cell>
        </row>
        <row r="635">
          <cell r="S635" t="str">
            <v xml:space="preserve"> </v>
          </cell>
        </row>
        <row r="636">
          <cell r="S636" t="str">
            <v xml:space="preserve"> </v>
          </cell>
        </row>
        <row r="637">
          <cell r="S637" t="str">
            <v xml:space="preserve"> </v>
          </cell>
        </row>
        <row r="638">
          <cell r="S638" t="str">
            <v xml:space="preserve"> </v>
          </cell>
        </row>
        <row r="639">
          <cell r="S639" t="str">
            <v xml:space="preserve"> </v>
          </cell>
        </row>
        <row r="640">
          <cell r="S640" t="str">
            <v xml:space="preserve"> </v>
          </cell>
        </row>
        <row r="641">
          <cell r="S641" t="str">
            <v xml:space="preserve"> </v>
          </cell>
        </row>
        <row r="642">
          <cell r="S642" t="str">
            <v xml:space="preserve"> </v>
          </cell>
        </row>
        <row r="643">
          <cell r="S643" t="str">
            <v xml:space="preserve"> </v>
          </cell>
        </row>
        <row r="644">
          <cell r="S644" t="str">
            <v xml:space="preserve"> </v>
          </cell>
        </row>
        <row r="645">
          <cell r="S645" t="str">
            <v xml:space="preserve"> </v>
          </cell>
        </row>
        <row r="646">
          <cell r="S646" t="str">
            <v xml:space="preserve"> </v>
          </cell>
        </row>
        <row r="647">
          <cell r="S647" t="str">
            <v xml:space="preserve"> </v>
          </cell>
        </row>
        <row r="648">
          <cell r="S648" t="str">
            <v xml:space="preserve"> </v>
          </cell>
        </row>
        <row r="649">
          <cell r="S649" t="str">
            <v xml:space="preserve"> </v>
          </cell>
        </row>
        <row r="650">
          <cell r="S650" t="str">
            <v xml:space="preserve"> </v>
          </cell>
        </row>
        <row r="651">
          <cell r="S651" t="str">
            <v xml:space="preserve"> </v>
          </cell>
        </row>
        <row r="652">
          <cell r="S652" t="str">
            <v xml:space="preserve"> </v>
          </cell>
        </row>
        <row r="653">
          <cell r="S653" t="str">
            <v xml:space="preserve"> </v>
          </cell>
        </row>
        <row r="654">
          <cell r="S654" t="str">
            <v xml:space="preserve"> </v>
          </cell>
        </row>
        <row r="655">
          <cell r="S655" t="str">
            <v xml:space="preserve"> </v>
          </cell>
        </row>
        <row r="656">
          <cell r="S656" t="str">
            <v xml:space="preserve"> </v>
          </cell>
        </row>
        <row r="657">
          <cell r="S657" t="str">
            <v xml:space="preserve"> </v>
          </cell>
        </row>
        <row r="658">
          <cell r="S658" t="str">
            <v xml:space="preserve"> </v>
          </cell>
        </row>
        <row r="659">
          <cell r="S659" t="str">
            <v xml:space="preserve"> </v>
          </cell>
        </row>
        <row r="660">
          <cell r="S660" t="str">
            <v xml:space="preserve"> </v>
          </cell>
        </row>
        <row r="661">
          <cell r="S661" t="str">
            <v xml:space="preserve"> </v>
          </cell>
        </row>
        <row r="662">
          <cell r="S662" t="str">
            <v xml:space="preserve"> </v>
          </cell>
        </row>
        <row r="663">
          <cell r="S663" t="str">
            <v xml:space="preserve"> </v>
          </cell>
        </row>
        <row r="664">
          <cell r="S664" t="str">
            <v xml:space="preserve"> </v>
          </cell>
        </row>
        <row r="665">
          <cell r="S665" t="str">
            <v xml:space="preserve"> </v>
          </cell>
        </row>
        <row r="666">
          <cell r="S666" t="str">
            <v xml:space="preserve"> </v>
          </cell>
        </row>
        <row r="667">
          <cell r="S667" t="str">
            <v xml:space="preserve"> </v>
          </cell>
        </row>
        <row r="668">
          <cell r="S668" t="str">
            <v xml:space="preserve"> </v>
          </cell>
        </row>
        <row r="669">
          <cell r="S669" t="str">
            <v xml:space="preserve"> </v>
          </cell>
        </row>
        <row r="670">
          <cell r="S670" t="str">
            <v xml:space="preserve"> </v>
          </cell>
        </row>
        <row r="671">
          <cell r="S671" t="str">
            <v xml:space="preserve"> </v>
          </cell>
        </row>
        <row r="672">
          <cell r="S672" t="str">
            <v xml:space="preserve"> </v>
          </cell>
        </row>
        <row r="673">
          <cell r="S673" t="str">
            <v xml:space="preserve"> </v>
          </cell>
        </row>
        <row r="674">
          <cell r="S674" t="str">
            <v xml:space="preserve"> </v>
          </cell>
        </row>
        <row r="675">
          <cell r="S675" t="str">
            <v xml:space="preserve"> </v>
          </cell>
        </row>
        <row r="676">
          <cell r="S676" t="str">
            <v xml:space="preserve"> </v>
          </cell>
        </row>
        <row r="677">
          <cell r="S677" t="str">
            <v xml:space="preserve"> </v>
          </cell>
        </row>
        <row r="678">
          <cell r="S678" t="str">
            <v xml:space="preserve"> </v>
          </cell>
        </row>
        <row r="679">
          <cell r="S679" t="str">
            <v xml:space="preserve"> </v>
          </cell>
        </row>
        <row r="680">
          <cell r="S680" t="str">
            <v xml:space="preserve"> </v>
          </cell>
        </row>
        <row r="681">
          <cell r="S681" t="str">
            <v xml:space="preserve"> </v>
          </cell>
        </row>
        <row r="682">
          <cell r="S682" t="str">
            <v xml:space="preserve"> </v>
          </cell>
        </row>
        <row r="683">
          <cell r="S683" t="str">
            <v xml:space="preserve"> </v>
          </cell>
        </row>
        <row r="684">
          <cell r="S684" t="str">
            <v xml:space="preserve"> </v>
          </cell>
        </row>
        <row r="685">
          <cell r="S685" t="str">
            <v xml:space="preserve"> </v>
          </cell>
        </row>
        <row r="686">
          <cell r="S686" t="str">
            <v xml:space="preserve"> </v>
          </cell>
        </row>
        <row r="687">
          <cell r="S687" t="str">
            <v xml:space="preserve"> </v>
          </cell>
        </row>
        <row r="688">
          <cell r="S688" t="str">
            <v xml:space="preserve"> </v>
          </cell>
        </row>
        <row r="689">
          <cell r="S689" t="str">
            <v xml:space="preserve"> </v>
          </cell>
        </row>
        <row r="690">
          <cell r="S690" t="str">
            <v xml:space="preserve"> </v>
          </cell>
        </row>
        <row r="691">
          <cell r="S691" t="str">
            <v xml:space="preserve"> </v>
          </cell>
        </row>
        <row r="692">
          <cell r="S692" t="str">
            <v xml:space="preserve"> </v>
          </cell>
        </row>
        <row r="693">
          <cell r="S693" t="str">
            <v xml:space="preserve"> </v>
          </cell>
        </row>
        <row r="694">
          <cell r="S694" t="str">
            <v xml:space="preserve"> </v>
          </cell>
        </row>
        <row r="695">
          <cell r="S695" t="str">
            <v xml:space="preserve"> </v>
          </cell>
        </row>
        <row r="696">
          <cell r="S696" t="str">
            <v xml:space="preserve"> </v>
          </cell>
        </row>
        <row r="697">
          <cell r="S697" t="str">
            <v xml:space="preserve"> </v>
          </cell>
        </row>
        <row r="698">
          <cell r="S698" t="str">
            <v xml:space="preserve"> </v>
          </cell>
        </row>
        <row r="699">
          <cell r="S699" t="str">
            <v xml:space="preserve"> </v>
          </cell>
        </row>
        <row r="700">
          <cell r="S700" t="str">
            <v xml:space="preserve"> </v>
          </cell>
        </row>
        <row r="701">
          <cell r="S701" t="str">
            <v xml:space="preserve"> </v>
          </cell>
        </row>
        <row r="702">
          <cell r="S702" t="str">
            <v xml:space="preserve"> </v>
          </cell>
        </row>
        <row r="703">
          <cell r="S703" t="str">
            <v xml:space="preserve"> </v>
          </cell>
        </row>
        <row r="704">
          <cell r="S704" t="str">
            <v xml:space="preserve"> </v>
          </cell>
        </row>
        <row r="705">
          <cell r="S705" t="str">
            <v xml:space="preserve"> </v>
          </cell>
        </row>
        <row r="706">
          <cell r="S706" t="str">
            <v xml:space="preserve"> </v>
          </cell>
        </row>
        <row r="707">
          <cell r="S707" t="str">
            <v xml:space="preserve"> </v>
          </cell>
        </row>
        <row r="708">
          <cell r="S708" t="str">
            <v xml:space="preserve"> </v>
          </cell>
        </row>
        <row r="709">
          <cell r="S709" t="str">
            <v xml:space="preserve"> </v>
          </cell>
        </row>
        <row r="710">
          <cell r="S710" t="str">
            <v xml:space="preserve"> </v>
          </cell>
        </row>
        <row r="711">
          <cell r="S711" t="str">
            <v xml:space="preserve"> </v>
          </cell>
        </row>
        <row r="712">
          <cell r="S712" t="str">
            <v xml:space="preserve"> </v>
          </cell>
        </row>
        <row r="713">
          <cell r="S713" t="str">
            <v xml:space="preserve"> </v>
          </cell>
        </row>
        <row r="714">
          <cell r="S714" t="str">
            <v xml:space="preserve"> </v>
          </cell>
        </row>
        <row r="715">
          <cell r="S715" t="str">
            <v xml:space="preserve"> </v>
          </cell>
        </row>
        <row r="716">
          <cell r="S716" t="str">
            <v xml:space="preserve"> </v>
          </cell>
        </row>
        <row r="717">
          <cell r="S717" t="str">
            <v xml:space="preserve"> </v>
          </cell>
        </row>
        <row r="718">
          <cell r="S718" t="str">
            <v xml:space="preserve"> </v>
          </cell>
        </row>
        <row r="719">
          <cell r="S719" t="str">
            <v xml:space="preserve"> </v>
          </cell>
        </row>
        <row r="720">
          <cell r="S720" t="str">
            <v xml:space="preserve"> </v>
          </cell>
        </row>
        <row r="721">
          <cell r="S721" t="str">
            <v xml:space="preserve"> </v>
          </cell>
        </row>
        <row r="722">
          <cell r="S722" t="str">
            <v xml:space="preserve"> </v>
          </cell>
        </row>
        <row r="723">
          <cell r="S723" t="str">
            <v xml:space="preserve"> </v>
          </cell>
        </row>
        <row r="724">
          <cell r="S724" t="str">
            <v xml:space="preserve"> </v>
          </cell>
        </row>
        <row r="725">
          <cell r="S725" t="str">
            <v xml:space="preserve"> </v>
          </cell>
        </row>
        <row r="726">
          <cell r="S726" t="str">
            <v xml:space="preserve"> </v>
          </cell>
        </row>
        <row r="727">
          <cell r="S727" t="str">
            <v xml:space="preserve"> </v>
          </cell>
        </row>
        <row r="728">
          <cell r="S728" t="str">
            <v xml:space="preserve"> </v>
          </cell>
        </row>
        <row r="729">
          <cell r="S729" t="str">
            <v xml:space="preserve"> </v>
          </cell>
        </row>
        <row r="730">
          <cell r="S730" t="str">
            <v xml:space="preserve"> </v>
          </cell>
        </row>
        <row r="731">
          <cell r="S731" t="str">
            <v xml:space="preserve"> </v>
          </cell>
        </row>
        <row r="732">
          <cell r="S732" t="str">
            <v xml:space="preserve"> </v>
          </cell>
        </row>
        <row r="733">
          <cell r="S733" t="str">
            <v xml:space="preserve"> </v>
          </cell>
        </row>
        <row r="734">
          <cell r="S734" t="str">
            <v xml:space="preserve"> </v>
          </cell>
        </row>
        <row r="735">
          <cell r="S735" t="str">
            <v xml:space="preserve"> </v>
          </cell>
        </row>
        <row r="736">
          <cell r="S736" t="str">
            <v xml:space="preserve"> </v>
          </cell>
        </row>
        <row r="737">
          <cell r="S737" t="str">
            <v xml:space="preserve"> </v>
          </cell>
        </row>
        <row r="738">
          <cell r="S738" t="str">
            <v xml:space="preserve"> </v>
          </cell>
        </row>
        <row r="739">
          <cell r="S739" t="str">
            <v xml:space="preserve"> </v>
          </cell>
        </row>
        <row r="740">
          <cell r="S740" t="str">
            <v xml:space="preserve"> </v>
          </cell>
        </row>
        <row r="741">
          <cell r="S741" t="str">
            <v xml:space="preserve"> </v>
          </cell>
        </row>
        <row r="742">
          <cell r="S742" t="str">
            <v xml:space="preserve"> </v>
          </cell>
        </row>
        <row r="743">
          <cell r="S743" t="str">
            <v xml:space="preserve"> </v>
          </cell>
        </row>
        <row r="744">
          <cell r="S744" t="str">
            <v xml:space="preserve"> </v>
          </cell>
        </row>
        <row r="745">
          <cell r="S745" t="str">
            <v xml:space="preserve"> </v>
          </cell>
        </row>
        <row r="746">
          <cell r="S746" t="str">
            <v xml:space="preserve"> </v>
          </cell>
        </row>
        <row r="747">
          <cell r="S747" t="str">
            <v xml:space="preserve"> </v>
          </cell>
        </row>
        <row r="748">
          <cell r="S748" t="str">
            <v xml:space="preserve"> </v>
          </cell>
        </row>
        <row r="749">
          <cell r="S749" t="str">
            <v xml:space="preserve"> </v>
          </cell>
        </row>
        <row r="750">
          <cell r="S750" t="str">
            <v xml:space="preserve"> </v>
          </cell>
        </row>
        <row r="751">
          <cell r="S751" t="str">
            <v xml:space="preserve"> </v>
          </cell>
        </row>
        <row r="752">
          <cell r="S752" t="str">
            <v xml:space="preserve"> </v>
          </cell>
        </row>
        <row r="753">
          <cell r="S753" t="str">
            <v xml:space="preserve"> </v>
          </cell>
        </row>
        <row r="754">
          <cell r="S754" t="str">
            <v xml:space="preserve"> </v>
          </cell>
        </row>
        <row r="755">
          <cell r="S755" t="str">
            <v xml:space="preserve"> </v>
          </cell>
        </row>
        <row r="756">
          <cell r="S756" t="str">
            <v xml:space="preserve"> </v>
          </cell>
        </row>
        <row r="757">
          <cell r="S757" t="str">
            <v xml:space="preserve"> </v>
          </cell>
        </row>
        <row r="758">
          <cell r="S758" t="str">
            <v xml:space="preserve"> </v>
          </cell>
        </row>
        <row r="759">
          <cell r="S759" t="str">
            <v xml:space="preserve"> </v>
          </cell>
        </row>
        <row r="760">
          <cell r="S760" t="str">
            <v xml:space="preserve"> </v>
          </cell>
        </row>
        <row r="761">
          <cell r="S761" t="str">
            <v xml:space="preserve"> </v>
          </cell>
        </row>
        <row r="762">
          <cell r="S762" t="str">
            <v xml:space="preserve"> </v>
          </cell>
        </row>
        <row r="763">
          <cell r="S763" t="str">
            <v xml:space="preserve"> </v>
          </cell>
        </row>
        <row r="764">
          <cell r="S764" t="str">
            <v xml:space="preserve"> </v>
          </cell>
        </row>
        <row r="765">
          <cell r="S765" t="str">
            <v xml:space="preserve"> </v>
          </cell>
        </row>
        <row r="766">
          <cell r="S766" t="str">
            <v xml:space="preserve"> </v>
          </cell>
        </row>
        <row r="767">
          <cell r="S767" t="str">
            <v xml:space="preserve"> </v>
          </cell>
        </row>
        <row r="768">
          <cell r="S768" t="str">
            <v xml:space="preserve"> </v>
          </cell>
        </row>
        <row r="769">
          <cell r="S769" t="str">
            <v xml:space="preserve"> </v>
          </cell>
        </row>
        <row r="770">
          <cell r="S770" t="str">
            <v xml:space="preserve"> </v>
          </cell>
        </row>
        <row r="771">
          <cell r="S771" t="str">
            <v xml:space="preserve"> </v>
          </cell>
        </row>
        <row r="772">
          <cell r="S772" t="str">
            <v xml:space="preserve"> </v>
          </cell>
        </row>
        <row r="773">
          <cell r="S773" t="str">
            <v xml:space="preserve"> </v>
          </cell>
        </row>
        <row r="774">
          <cell r="S774" t="str">
            <v xml:space="preserve"> </v>
          </cell>
        </row>
        <row r="775">
          <cell r="S775" t="str">
            <v xml:space="preserve"> </v>
          </cell>
        </row>
        <row r="776">
          <cell r="S776" t="str">
            <v xml:space="preserve"> </v>
          </cell>
        </row>
        <row r="777">
          <cell r="S777" t="str">
            <v xml:space="preserve"> </v>
          </cell>
        </row>
        <row r="778">
          <cell r="S778" t="str">
            <v xml:space="preserve"> </v>
          </cell>
        </row>
        <row r="779">
          <cell r="S779" t="str">
            <v xml:space="preserve"> </v>
          </cell>
        </row>
        <row r="780">
          <cell r="S780" t="str">
            <v xml:space="preserve"> </v>
          </cell>
        </row>
        <row r="781">
          <cell r="S781" t="str">
            <v xml:space="preserve"> </v>
          </cell>
        </row>
        <row r="782">
          <cell r="S782" t="str">
            <v xml:space="preserve"> </v>
          </cell>
        </row>
        <row r="783">
          <cell r="S783" t="str">
            <v xml:space="preserve"> </v>
          </cell>
        </row>
        <row r="784">
          <cell r="S784" t="str">
            <v xml:space="preserve"> </v>
          </cell>
        </row>
        <row r="785">
          <cell r="S785" t="str">
            <v xml:space="preserve"> </v>
          </cell>
        </row>
        <row r="786">
          <cell r="S786" t="str">
            <v xml:space="preserve"> </v>
          </cell>
        </row>
        <row r="787">
          <cell r="S787" t="str">
            <v xml:space="preserve"> </v>
          </cell>
        </row>
        <row r="788">
          <cell r="S788" t="str">
            <v xml:space="preserve"> </v>
          </cell>
        </row>
        <row r="789">
          <cell r="S789" t="str">
            <v xml:space="preserve"> </v>
          </cell>
        </row>
        <row r="790">
          <cell r="S790" t="str">
            <v xml:space="preserve"> </v>
          </cell>
        </row>
        <row r="791">
          <cell r="S791" t="str">
            <v xml:space="preserve"> </v>
          </cell>
        </row>
        <row r="792">
          <cell r="S792" t="str">
            <v xml:space="preserve"> </v>
          </cell>
        </row>
        <row r="793">
          <cell r="S793" t="str">
            <v xml:space="preserve"> </v>
          </cell>
        </row>
        <row r="794">
          <cell r="S794" t="str">
            <v xml:space="preserve"> </v>
          </cell>
        </row>
        <row r="795">
          <cell r="S795" t="str">
            <v xml:space="preserve"> </v>
          </cell>
        </row>
        <row r="796">
          <cell r="S796" t="str">
            <v xml:space="preserve"> </v>
          </cell>
        </row>
        <row r="797">
          <cell r="S797" t="str">
            <v xml:space="preserve"> </v>
          </cell>
        </row>
        <row r="798">
          <cell r="S798" t="str">
            <v xml:space="preserve"> </v>
          </cell>
        </row>
        <row r="799">
          <cell r="S799" t="str">
            <v xml:space="preserve"> </v>
          </cell>
        </row>
        <row r="800">
          <cell r="S800" t="str">
            <v xml:space="preserve"> </v>
          </cell>
        </row>
        <row r="801">
          <cell r="S801" t="str">
            <v xml:space="preserve"> </v>
          </cell>
        </row>
        <row r="802">
          <cell r="S802" t="str">
            <v xml:space="preserve"> </v>
          </cell>
        </row>
        <row r="803">
          <cell r="S803" t="str">
            <v xml:space="preserve"> </v>
          </cell>
        </row>
        <row r="804">
          <cell r="S804" t="str">
            <v xml:space="preserve"> </v>
          </cell>
        </row>
        <row r="805">
          <cell r="S805" t="str">
            <v xml:space="preserve"> </v>
          </cell>
        </row>
        <row r="806">
          <cell r="S806" t="str">
            <v xml:space="preserve"> </v>
          </cell>
        </row>
        <row r="807">
          <cell r="S807" t="str">
            <v xml:space="preserve"> </v>
          </cell>
        </row>
        <row r="808">
          <cell r="S808" t="str">
            <v xml:space="preserve"> </v>
          </cell>
        </row>
        <row r="809">
          <cell r="S809" t="str">
            <v xml:space="preserve"> </v>
          </cell>
        </row>
        <row r="810">
          <cell r="S810" t="str">
            <v xml:space="preserve"> </v>
          </cell>
        </row>
        <row r="811">
          <cell r="S811" t="str">
            <v xml:space="preserve"> </v>
          </cell>
        </row>
        <row r="812">
          <cell r="S812" t="str">
            <v xml:space="preserve"> </v>
          </cell>
        </row>
        <row r="813">
          <cell r="S813" t="str">
            <v xml:space="preserve"> </v>
          </cell>
        </row>
        <row r="814">
          <cell r="S814" t="str">
            <v xml:space="preserve"> </v>
          </cell>
        </row>
        <row r="815">
          <cell r="S815" t="str">
            <v xml:space="preserve"> </v>
          </cell>
        </row>
        <row r="816">
          <cell r="S816" t="str">
            <v xml:space="preserve"> </v>
          </cell>
        </row>
        <row r="817">
          <cell r="S817" t="str">
            <v xml:space="preserve"> </v>
          </cell>
        </row>
        <row r="818">
          <cell r="S818" t="str">
            <v xml:space="preserve"> </v>
          </cell>
        </row>
        <row r="819">
          <cell r="S819" t="str">
            <v xml:space="preserve"> </v>
          </cell>
        </row>
        <row r="820">
          <cell r="S820" t="str">
            <v xml:space="preserve"> </v>
          </cell>
        </row>
        <row r="821">
          <cell r="S821" t="str">
            <v xml:space="preserve"> </v>
          </cell>
        </row>
        <row r="822">
          <cell r="S822" t="str">
            <v xml:space="preserve"> </v>
          </cell>
        </row>
        <row r="823">
          <cell r="S823" t="str">
            <v xml:space="preserve"> </v>
          </cell>
        </row>
        <row r="824">
          <cell r="S824" t="str">
            <v xml:space="preserve"> </v>
          </cell>
        </row>
        <row r="825">
          <cell r="S825" t="str">
            <v xml:space="preserve"> </v>
          </cell>
        </row>
        <row r="826">
          <cell r="S826" t="str">
            <v xml:space="preserve"> </v>
          </cell>
        </row>
        <row r="827">
          <cell r="S827" t="str">
            <v xml:space="preserve"> </v>
          </cell>
        </row>
        <row r="828">
          <cell r="S828" t="str">
            <v xml:space="preserve"> </v>
          </cell>
        </row>
        <row r="829">
          <cell r="S829" t="str">
            <v xml:space="preserve"> </v>
          </cell>
        </row>
        <row r="830">
          <cell r="S830" t="str">
            <v xml:space="preserve"> </v>
          </cell>
        </row>
        <row r="831">
          <cell r="S831" t="str">
            <v xml:space="preserve"> </v>
          </cell>
        </row>
        <row r="832">
          <cell r="S832" t="str">
            <v xml:space="preserve"> </v>
          </cell>
        </row>
        <row r="833">
          <cell r="S833" t="str">
            <v xml:space="preserve"> </v>
          </cell>
        </row>
        <row r="834">
          <cell r="S834" t="str">
            <v xml:space="preserve"> </v>
          </cell>
        </row>
        <row r="835">
          <cell r="S835" t="str">
            <v xml:space="preserve"> </v>
          </cell>
        </row>
        <row r="836">
          <cell r="S836" t="str">
            <v xml:space="preserve"> </v>
          </cell>
        </row>
        <row r="837">
          <cell r="S837" t="str">
            <v xml:space="preserve"> </v>
          </cell>
        </row>
        <row r="838">
          <cell r="S838" t="str">
            <v xml:space="preserve"> </v>
          </cell>
        </row>
        <row r="839">
          <cell r="S839" t="str">
            <v xml:space="preserve"> </v>
          </cell>
        </row>
        <row r="840">
          <cell r="S840" t="str">
            <v xml:space="preserve"> </v>
          </cell>
        </row>
        <row r="841">
          <cell r="S841" t="str">
            <v xml:space="preserve"> </v>
          </cell>
        </row>
        <row r="842">
          <cell r="S842" t="str">
            <v xml:space="preserve"> </v>
          </cell>
        </row>
        <row r="843">
          <cell r="S843" t="str">
            <v xml:space="preserve"> </v>
          </cell>
        </row>
        <row r="844">
          <cell r="S844" t="str">
            <v xml:space="preserve"> </v>
          </cell>
        </row>
        <row r="845">
          <cell r="S845" t="str">
            <v xml:space="preserve"> </v>
          </cell>
        </row>
        <row r="846">
          <cell r="S846" t="str">
            <v xml:space="preserve"> </v>
          </cell>
        </row>
        <row r="847">
          <cell r="S847" t="str">
            <v xml:space="preserve"> </v>
          </cell>
        </row>
        <row r="848">
          <cell r="S848" t="str">
            <v xml:space="preserve"> </v>
          </cell>
        </row>
        <row r="849">
          <cell r="S849" t="str">
            <v xml:space="preserve"> </v>
          </cell>
        </row>
        <row r="850">
          <cell r="S850" t="str">
            <v xml:space="preserve"> </v>
          </cell>
        </row>
        <row r="851">
          <cell r="S851" t="str">
            <v xml:space="preserve"> </v>
          </cell>
        </row>
        <row r="852">
          <cell r="S852" t="str">
            <v xml:space="preserve"> </v>
          </cell>
        </row>
        <row r="853">
          <cell r="S853" t="str">
            <v xml:space="preserve"> </v>
          </cell>
        </row>
        <row r="854">
          <cell r="S854" t="str">
            <v xml:space="preserve"> </v>
          </cell>
        </row>
        <row r="855">
          <cell r="S855" t="str">
            <v xml:space="preserve"> </v>
          </cell>
        </row>
        <row r="856">
          <cell r="S856" t="str">
            <v xml:space="preserve"> </v>
          </cell>
        </row>
        <row r="857">
          <cell r="S857" t="str">
            <v xml:space="preserve"> </v>
          </cell>
        </row>
        <row r="858">
          <cell r="S858" t="str">
            <v xml:space="preserve"> </v>
          </cell>
        </row>
        <row r="859">
          <cell r="S859" t="str">
            <v xml:space="preserve"> </v>
          </cell>
        </row>
        <row r="860">
          <cell r="S860" t="str">
            <v xml:space="preserve"> </v>
          </cell>
        </row>
        <row r="861">
          <cell r="S861" t="str">
            <v xml:space="preserve"> </v>
          </cell>
        </row>
        <row r="862">
          <cell r="S862" t="str">
            <v xml:space="preserve"> </v>
          </cell>
        </row>
        <row r="863">
          <cell r="S863" t="str">
            <v xml:space="preserve"> </v>
          </cell>
        </row>
        <row r="864">
          <cell r="S864" t="str">
            <v xml:space="preserve"> </v>
          </cell>
        </row>
        <row r="865">
          <cell r="S865" t="str">
            <v xml:space="preserve"> </v>
          </cell>
        </row>
        <row r="866">
          <cell r="S866" t="str">
            <v xml:space="preserve"> </v>
          </cell>
        </row>
        <row r="867">
          <cell r="S867" t="str">
            <v xml:space="preserve"> </v>
          </cell>
        </row>
        <row r="868">
          <cell r="S868" t="str">
            <v xml:space="preserve"> </v>
          </cell>
        </row>
        <row r="869">
          <cell r="S869" t="str">
            <v xml:space="preserve"> </v>
          </cell>
        </row>
        <row r="870">
          <cell r="S870" t="str">
            <v xml:space="preserve"> </v>
          </cell>
        </row>
        <row r="871">
          <cell r="S871" t="str">
            <v xml:space="preserve"> </v>
          </cell>
        </row>
        <row r="872">
          <cell r="S872" t="str">
            <v xml:space="preserve"> </v>
          </cell>
        </row>
        <row r="873">
          <cell r="S873" t="str">
            <v xml:space="preserve"> </v>
          </cell>
        </row>
        <row r="874">
          <cell r="S874" t="str">
            <v xml:space="preserve"> </v>
          </cell>
        </row>
        <row r="875">
          <cell r="S875" t="str">
            <v xml:space="preserve"> </v>
          </cell>
        </row>
        <row r="876">
          <cell r="S876" t="str">
            <v xml:space="preserve"> </v>
          </cell>
        </row>
        <row r="877">
          <cell r="S877" t="str">
            <v xml:space="preserve"> </v>
          </cell>
        </row>
        <row r="878">
          <cell r="S878" t="str">
            <v xml:space="preserve"> </v>
          </cell>
        </row>
        <row r="879">
          <cell r="S879" t="str">
            <v xml:space="preserve"> </v>
          </cell>
        </row>
        <row r="880">
          <cell r="S880" t="str">
            <v xml:space="preserve"> </v>
          </cell>
        </row>
        <row r="881">
          <cell r="S881" t="str">
            <v xml:space="preserve"> </v>
          </cell>
        </row>
        <row r="882">
          <cell r="S882" t="str">
            <v xml:space="preserve"> </v>
          </cell>
        </row>
        <row r="883">
          <cell r="S883" t="str">
            <v xml:space="preserve"> </v>
          </cell>
        </row>
        <row r="884">
          <cell r="S884" t="str">
            <v xml:space="preserve"> </v>
          </cell>
        </row>
        <row r="885">
          <cell r="S885" t="str">
            <v xml:space="preserve"> </v>
          </cell>
        </row>
        <row r="886">
          <cell r="S886" t="str">
            <v xml:space="preserve"> </v>
          </cell>
        </row>
        <row r="887">
          <cell r="S887" t="str">
            <v xml:space="preserve"> </v>
          </cell>
        </row>
        <row r="888">
          <cell r="S888" t="str">
            <v xml:space="preserve"> </v>
          </cell>
        </row>
        <row r="889">
          <cell r="S889" t="str">
            <v xml:space="preserve"> </v>
          </cell>
        </row>
        <row r="890">
          <cell r="S890" t="str">
            <v xml:space="preserve"> </v>
          </cell>
        </row>
        <row r="891">
          <cell r="S891" t="str">
            <v xml:space="preserve"> </v>
          </cell>
        </row>
        <row r="892">
          <cell r="S892" t="str">
            <v xml:space="preserve"> </v>
          </cell>
        </row>
        <row r="893">
          <cell r="S893" t="str">
            <v xml:space="preserve"> </v>
          </cell>
        </row>
        <row r="894">
          <cell r="S894" t="str">
            <v xml:space="preserve"> </v>
          </cell>
        </row>
        <row r="895">
          <cell r="S895" t="str">
            <v xml:space="preserve"> </v>
          </cell>
        </row>
        <row r="896">
          <cell r="S896" t="str">
            <v xml:space="preserve"> </v>
          </cell>
        </row>
        <row r="897">
          <cell r="S897" t="str">
            <v xml:space="preserve"> </v>
          </cell>
        </row>
        <row r="898">
          <cell r="S898" t="str">
            <v xml:space="preserve"> </v>
          </cell>
        </row>
        <row r="899">
          <cell r="S899" t="str">
            <v xml:space="preserve"> </v>
          </cell>
        </row>
        <row r="900">
          <cell r="S900" t="str">
            <v xml:space="preserve"> </v>
          </cell>
        </row>
        <row r="901">
          <cell r="S901" t="str">
            <v xml:space="preserve"> </v>
          </cell>
        </row>
        <row r="902">
          <cell r="S902" t="str">
            <v xml:space="preserve"> </v>
          </cell>
        </row>
        <row r="903">
          <cell r="S903" t="str">
            <v xml:space="preserve"> </v>
          </cell>
        </row>
        <row r="904">
          <cell r="S904" t="str">
            <v xml:space="preserve"> </v>
          </cell>
        </row>
        <row r="905">
          <cell r="S905" t="str">
            <v xml:space="preserve"> </v>
          </cell>
        </row>
        <row r="906">
          <cell r="S906" t="str">
            <v xml:space="preserve"> </v>
          </cell>
        </row>
        <row r="907">
          <cell r="S907" t="str">
            <v xml:space="preserve"> </v>
          </cell>
        </row>
        <row r="908">
          <cell r="S908" t="str">
            <v xml:space="preserve"> </v>
          </cell>
        </row>
        <row r="909">
          <cell r="S909" t="str">
            <v xml:space="preserve"> </v>
          </cell>
        </row>
        <row r="910">
          <cell r="S910" t="str">
            <v xml:space="preserve"> </v>
          </cell>
        </row>
        <row r="911">
          <cell r="S911" t="str">
            <v xml:space="preserve"> </v>
          </cell>
        </row>
        <row r="912">
          <cell r="S912" t="str">
            <v xml:space="preserve"> </v>
          </cell>
        </row>
        <row r="913">
          <cell r="S913" t="str">
            <v xml:space="preserve"> </v>
          </cell>
        </row>
        <row r="914">
          <cell r="S914" t="str">
            <v xml:space="preserve"> </v>
          </cell>
        </row>
        <row r="915">
          <cell r="S915" t="str">
            <v xml:space="preserve"> </v>
          </cell>
        </row>
        <row r="916">
          <cell r="S916" t="str">
            <v xml:space="preserve"> </v>
          </cell>
        </row>
        <row r="917">
          <cell r="S917" t="str">
            <v xml:space="preserve"> </v>
          </cell>
        </row>
        <row r="918">
          <cell r="S918" t="str">
            <v xml:space="preserve"> </v>
          </cell>
        </row>
        <row r="919">
          <cell r="S919" t="str">
            <v xml:space="preserve"> </v>
          </cell>
        </row>
        <row r="920">
          <cell r="S920" t="str">
            <v xml:space="preserve"> </v>
          </cell>
        </row>
        <row r="921">
          <cell r="S921" t="str">
            <v xml:space="preserve"> </v>
          </cell>
        </row>
        <row r="922">
          <cell r="S922" t="str">
            <v xml:space="preserve"> </v>
          </cell>
        </row>
        <row r="923">
          <cell r="S923" t="str">
            <v xml:space="preserve"> </v>
          </cell>
        </row>
        <row r="924">
          <cell r="S924" t="str">
            <v xml:space="preserve"> </v>
          </cell>
        </row>
        <row r="925">
          <cell r="S925" t="str">
            <v xml:space="preserve"> </v>
          </cell>
        </row>
        <row r="926">
          <cell r="S926" t="str">
            <v xml:space="preserve"> </v>
          </cell>
        </row>
        <row r="927">
          <cell r="S927" t="str">
            <v xml:space="preserve"> </v>
          </cell>
        </row>
        <row r="928">
          <cell r="S928" t="str">
            <v xml:space="preserve"> </v>
          </cell>
        </row>
        <row r="929">
          <cell r="S929" t="str">
            <v xml:space="preserve"> </v>
          </cell>
        </row>
        <row r="930">
          <cell r="S930" t="str">
            <v xml:space="preserve"> </v>
          </cell>
        </row>
        <row r="931">
          <cell r="S931" t="str">
            <v xml:space="preserve"> </v>
          </cell>
        </row>
        <row r="932">
          <cell r="S932" t="str">
            <v xml:space="preserve"> </v>
          </cell>
        </row>
        <row r="933">
          <cell r="S933" t="str">
            <v xml:space="preserve"> </v>
          </cell>
        </row>
        <row r="934">
          <cell r="S934" t="str">
            <v xml:space="preserve"> </v>
          </cell>
        </row>
        <row r="935">
          <cell r="S935" t="str">
            <v xml:space="preserve"> </v>
          </cell>
        </row>
        <row r="936">
          <cell r="S936" t="str">
            <v xml:space="preserve"> </v>
          </cell>
        </row>
        <row r="937">
          <cell r="S937" t="str">
            <v xml:space="preserve"> </v>
          </cell>
        </row>
        <row r="938">
          <cell r="S938" t="str">
            <v xml:space="preserve"> </v>
          </cell>
        </row>
        <row r="939">
          <cell r="S939" t="str">
            <v xml:space="preserve"> </v>
          </cell>
        </row>
        <row r="940">
          <cell r="S940" t="str">
            <v xml:space="preserve"> </v>
          </cell>
        </row>
        <row r="941">
          <cell r="S941" t="str">
            <v xml:space="preserve"> </v>
          </cell>
        </row>
        <row r="942">
          <cell r="S942" t="str">
            <v xml:space="preserve"> </v>
          </cell>
        </row>
        <row r="943">
          <cell r="S943" t="str">
            <v xml:space="preserve"> </v>
          </cell>
        </row>
        <row r="944">
          <cell r="S944" t="str">
            <v xml:space="preserve"> </v>
          </cell>
        </row>
        <row r="945">
          <cell r="S945" t="str">
            <v xml:space="preserve"> </v>
          </cell>
        </row>
        <row r="946">
          <cell r="S946" t="str">
            <v xml:space="preserve"> </v>
          </cell>
        </row>
        <row r="947">
          <cell r="S947" t="str">
            <v xml:space="preserve"> </v>
          </cell>
        </row>
        <row r="948">
          <cell r="S948" t="str">
            <v xml:space="preserve"> </v>
          </cell>
        </row>
        <row r="949">
          <cell r="S949" t="str">
            <v xml:space="preserve"> </v>
          </cell>
        </row>
        <row r="950">
          <cell r="S950" t="str">
            <v xml:space="preserve"> </v>
          </cell>
        </row>
        <row r="951">
          <cell r="S951" t="str">
            <v xml:space="preserve"> </v>
          </cell>
        </row>
        <row r="952">
          <cell r="S952" t="str">
            <v xml:space="preserve"> </v>
          </cell>
        </row>
        <row r="953">
          <cell r="S953" t="str">
            <v xml:space="preserve"> </v>
          </cell>
        </row>
        <row r="954">
          <cell r="S954" t="str">
            <v xml:space="preserve"> </v>
          </cell>
        </row>
        <row r="955">
          <cell r="S955" t="str">
            <v xml:space="preserve"> </v>
          </cell>
        </row>
        <row r="956">
          <cell r="S956" t="str">
            <v xml:space="preserve"> </v>
          </cell>
        </row>
        <row r="957">
          <cell r="S957" t="str">
            <v xml:space="preserve"> </v>
          </cell>
        </row>
        <row r="958">
          <cell r="S958" t="str">
            <v xml:space="preserve"> </v>
          </cell>
        </row>
        <row r="959">
          <cell r="S959" t="str">
            <v xml:space="preserve"> </v>
          </cell>
        </row>
        <row r="960">
          <cell r="S960" t="str">
            <v xml:space="preserve"> </v>
          </cell>
        </row>
        <row r="961">
          <cell r="S961" t="str">
            <v xml:space="preserve"> </v>
          </cell>
        </row>
        <row r="962">
          <cell r="S962" t="str">
            <v xml:space="preserve"> </v>
          </cell>
        </row>
        <row r="963">
          <cell r="S963" t="str">
            <v xml:space="preserve"> </v>
          </cell>
        </row>
        <row r="964">
          <cell r="S964" t="str">
            <v xml:space="preserve"> </v>
          </cell>
        </row>
        <row r="965">
          <cell r="S965" t="str">
            <v xml:space="preserve"> </v>
          </cell>
        </row>
        <row r="966">
          <cell r="S966" t="str">
            <v xml:space="preserve"> </v>
          </cell>
        </row>
        <row r="967">
          <cell r="S967" t="str">
            <v xml:space="preserve"> </v>
          </cell>
        </row>
        <row r="968">
          <cell r="S968" t="str">
            <v xml:space="preserve"> </v>
          </cell>
        </row>
        <row r="969">
          <cell r="S969" t="str">
            <v xml:space="preserve"> </v>
          </cell>
        </row>
        <row r="970">
          <cell r="S970" t="str">
            <v xml:space="preserve"> </v>
          </cell>
        </row>
        <row r="971">
          <cell r="S971" t="str">
            <v xml:space="preserve"> </v>
          </cell>
        </row>
        <row r="972">
          <cell r="S972" t="str">
            <v xml:space="preserve"> </v>
          </cell>
        </row>
        <row r="973">
          <cell r="S973" t="str">
            <v xml:space="preserve"> </v>
          </cell>
        </row>
        <row r="974">
          <cell r="S974" t="str">
            <v xml:space="preserve"> </v>
          </cell>
        </row>
        <row r="975">
          <cell r="S975" t="str">
            <v xml:space="preserve"> </v>
          </cell>
        </row>
        <row r="976">
          <cell r="S976" t="str">
            <v xml:space="preserve"> </v>
          </cell>
        </row>
        <row r="977">
          <cell r="S977" t="str">
            <v xml:space="preserve"> </v>
          </cell>
        </row>
        <row r="978">
          <cell r="S978" t="str">
            <v xml:space="preserve"> </v>
          </cell>
        </row>
        <row r="979">
          <cell r="S979" t="str">
            <v xml:space="preserve"> </v>
          </cell>
        </row>
        <row r="980">
          <cell r="S980" t="str">
            <v xml:space="preserve"> </v>
          </cell>
        </row>
        <row r="981">
          <cell r="S981" t="str">
            <v xml:space="preserve"> </v>
          </cell>
        </row>
        <row r="982">
          <cell r="S982" t="str">
            <v xml:space="preserve"> </v>
          </cell>
        </row>
        <row r="983">
          <cell r="S983" t="str">
            <v xml:space="preserve"> </v>
          </cell>
        </row>
        <row r="984">
          <cell r="S984" t="str">
            <v xml:space="preserve"> </v>
          </cell>
        </row>
        <row r="985">
          <cell r="S985" t="str">
            <v xml:space="preserve"> </v>
          </cell>
        </row>
        <row r="986">
          <cell r="S986" t="str">
            <v xml:space="preserve"> </v>
          </cell>
        </row>
        <row r="987">
          <cell r="S987" t="str">
            <v xml:space="preserve"> </v>
          </cell>
        </row>
        <row r="988">
          <cell r="S988" t="str">
            <v xml:space="preserve"> </v>
          </cell>
        </row>
        <row r="989">
          <cell r="S989" t="str">
            <v xml:space="preserve"> </v>
          </cell>
        </row>
        <row r="990">
          <cell r="S990" t="str">
            <v xml:space="preserve"> </v>
          </cell>
        </row>
        <row r="991">
          <cell r="S991" t="str">
            <v xml:space="preserve"> </v>
          </cell>
        </row>
        <row r="992">
          <cell r="S992" t="str">
            <v xml:space="preserve"> </v>
          </cell>
        </row>
        <row r="993">
          <cell r="S993" t="str">
            <v xml:space="preserve"> </v>
          </cell>
        </row>
        <row r="994">
          <cell r="S994" t="str">
            <v xml:space="preserve"> </v>
          </cell>
        </row>
        <row r="995">
          <cell r="S995" t="str">
            <v xml:space="preserve"> </v>
          </cell>
        </row>
        <row r="996">
          <cell r="S996" t="str">
            <v xml:space="preserve"> </v>
          </cell>
        </row>
        <row r="997">
          <cell r="S997" t="str">
            <v xml:space="preserve"> </v>
          </cell>
        </row>
        <row r="998">
          <cell r="S998" t="str">
            <v xml:space="preserve"> </v>
          </cell>
        </row>
        <row r="999">
          <cell r="S999" t="str">
            <v xml:space="preserve"> </v>
          </cell>
        </row>
        <row r="1000">
          <cell r="S1000" t="str">
            <v xml:space="preserve"> </v>
          </cell>
        </row>
        <row r="1001">
          <cell r="S1001" t="str">
            <v xml:space="preserve"> </v>
          </cell>
        </row>
        <row r="1002">
          <cell r="S1002" t="str">
            <v xml:space="preserve"> </v>
          </cell>
        </row>
        <row r="1003">
          <cell r="S1003" t="str">
            <v xml:space="preserve"> </v>
          </cell>
        </row>
        <row r="1004">
          <cell r="S1004" t="str">
            <v xml:space="preserve"> </v>
          </cell>
        </row>
        <row r="1005">
          <cell r="S1005" t="str">
            <v xml:space="preserve"> </v>
          </cell>
        </row>
        <row r="1006">
          <cell r="S1006" t="str">
            <v xml:space="preserve"> </v>
          </cell>
        </row>
        <row r="1007">
          <cell r="S1007" t="str">
            <v xml:space="preserve"> </v>
          </cell>
        </row>
        <row r="1008">
          <cell r="S1008" t="str">
            <v xml:space="preserve"> </v>
          </cell>
        </row>
        <row r="1009">
          <cell r="S1009" t="str">
            <v xml:space="preserve"> </v>
          </cell>
        </row>
        <row r="1010">
          <cell r="S1010" t="str">
            <v xml:space="preserve"> </v>
          </cell>
        </row>
        <row r="1011">
          <cell r="S1011" t="str">
            <v xml:space="preserve"> </v>
          </cell>
        </row>
        <row r="1012">
          <cell r="S1012" t="str">
            <v xml:space="preserve"> </v>
          </cell>
        </row>
        <row r="1013">
          <cell r="S1013" t="str">
            <v xml:space="preserve"> </v>
          </cell>
        </row>
        <row r="1014">
          <cell r="S1014" t="str">
            <v xml:space="preserve"> </v>
          </cell>
        </row>
        <row r="1015">
          <cell r="S1015" t="str">
            <v xml:space="preserve"> </v>
          </cell>
        </row>
        <row r="1016">
          <cell r="S1016" t="str">
            <v xml:space="preserve"> </v>
          </cell>
        </row>
        <row r="1017">
          <cell r="S1017" t="str">
            <v xml:space="preserve"> </v>
          </cell>
        </row>
        <row r="1018">
          <cell r="S1018" t="str">
            <v xml:space="preserve"> </v>
          </cell>
        </row>
        <row r="1019">
          <cell r="S1019" t="str">
            <v xml:space="preserve"> </v>
          </cell>
        </row>
        <row r="1020">
          <cell r="S1020" t="str">
            <v xml:space="preserve"> </v>
          </cell>
        </row>
        <row r="1021">
          <cell r="S1021" t="str">
            <v xml:space="preserve"> </v>
          </cell>
        </row>
        <row r="1022">
          <cell r="S1022" t="str">
            <v xml:space="preserve"> </v>
          </cell>
        </row>
        <row r="1023">
          <cell r="S1023" t="str">
            <v xml:space="preserve"> </v>
          </cell>
        </row>
        <row r="1024">
          <cell r="S1024" t="str">
            <v xml:space="preserve"> </v>
          </cell>
        </row>
        <row r="1025">
          <cell r="S1025" t="str">
            <v xml:space="preserve"> </v>
          </cell>
        </row>
        <row r="1026">
          <cell r="S1026" t="str">
            <v xml:space="preserve"> </v>
          </cell>
        </row>
        <row r="1027">
          <cell r="S1027" t="str">
            <v xml:space="preserve"> </v>
          </cell>
        </row>
        <row r="1028">
          <cell r="S1028" t="str">
            <v xml:space="preserve"> </v>
          </cell>
        </row>
        <row r="1029">
          <cell r="S1029" t="str">
            <v xml:space="preserve"> </v>
          </cell>
        </row>
        <row r="1030">
          <cell r="S1030" t="str">
            <v xml:space="preserve"> </v>
          </cell>
        </row>
        <row r="1031">
          <cell r="S1031" t="str">
            <v xml:space="preserve"> </v>
          </cell>
        </row>
        <row r="1032">
          <cell r="S1032" t="str">
            <v xml:space="preserve"> </v>
          </cell>
        </row>
        <row r="1033">
          <cell r="S1033" t="str">
            <v xml:space="preserve"> </v>
          </cell>
        </row>
        <row r="1034">
          <cell r="S1034" t="str">
            <v xml:space="preserve"> </v>
          </cell>
        </row>
        <row r="1035">
          <cell r="S1035" t="str">
            <v xml:space="preserve"> </v>
          </cell>
        </row>
        <row r="1036">
          <cell r="S1036" t="str">
            <v xml:space="preserve"> </v>
          </cell>
        </row>
        <row r="1037">
          <cell r="S1037" t="str">
            <v xml:space="preserve"> </v>
          </cell>
        </row>
        <row r="1038">
          <cell r="S1038" t="str">
            <v xml:space="preserve"> </v>
          </cell>
        </row>
        <row r="1039">
          <cell r="S1039" t="str">
            <v xml:space="preserve"> </v>
          </cell>
        </row>
        <row r="1040">
          <cell r="S1040" t="str">
            <v xml:space="preserve"> </v>
          </cell>
        </row>
        <row r="1041">
          <cell r="S1041" t="str">
            <v xml:space="preserve"> </v>
          </cell>
        </row>
        <row r="1042">
          <cell r="S1042" t="str">
            <v xml:space="preserve"> </v>
          </cell>
        </row>
        <row r="1043">
          <cell r="S1043" t="str">
            <v xml:space="preserve"> </v>
          </cell>
        </row>
        <row r="1044">
          <cell r="S1044" t="str">
            <v xml:space="preserve"> </v>
          </cell>
        </row>
        <row r="1045">
          <cell r="S1045" t="str">
            <v xml:space="preserve"> </v>
          </cell>
        </row>
        <row r="1046">
          <cell r="S1046" t="str">
            <v xml:space="preserve"> </v>
          </cell>
        </row>
        <row r="1047">
          <cell r="S1047" t="str">
            <v xml:space="preserve"> </v>
          </cell>
        </row>
        <row r="1048">
          <cell r="S1048" t="str">
            <v xml:space="preserve"> </v>
          </cell>
        </row>
        <row r="1049">
          <cell r="S1049" t="str">
            <v xml:space="preserve"> </v>
          </cell>
        </row>
        <row r="1050">
          <cell r="S1050" t="str">
            <v xml:space="preserve"> </v>
          </cell>
        </row>
        <row r="1051">
          <cell r="S1051" t="str">
            <v xml:space="preserve"> </v>
          </cell>
        </row>
        <row r="1052">
          <cell r="S1052" t="str">
            <v xml:space="preserve"> </v>
          </cell>
        </row>
        <row r="1053">
          <cell r="S1053" t="str">
            <v xml:space="preserve"> </v>
          </cell>
        </row>
        <row r="1054">
          <cell r="S1054" t="str">
            <v xml:space="preserve"> </v>
          </cell>
        </row>
        <row r="1055">
          <cell r="S1055" t="str">
            <v xml:space="preserve"> </v>
          </cell>
        </row>
        <row r="1056">
          <cell r="S1056" t="str">
            <v xml:space="preserve"> </v>
          </cell>
        </row>
        <row r="1057">
          <cell r="S1057" t="str">
            <v xml:space="preserve"> </v>
          </cell>
        </row>
        <row r="1058">
          <cell r="S1058" t="str">
            <v xml:space="preserve"> </v>
          </cell>
        </row>
        <row r="1059">
          <cell r="S1059" t="str">
            <v xml:space="preserve"> </v>
          </cell>
        </row>
        <row r="1060">
          <cell r="S1060" t="str">
            <v xml:space="preserve"> </v>
          </cell>
        </row>
        <row r="1061">
          <cell r="S1061" t="str">
            <v xml:space="preserve"> </v>
          </cell>
        </row>
        <row r="1062">
          <cell r="S1062" t="str">
            <v xml:space="preserve"> </v>
          </cell>
        </row>
        <row r="1063">
          <cell r="S1063" t="str">
            <v xml:space="preserve"> </v>
          </cell>
        </row>
        <row r="1064">
          <cell r="S1064" t="str">
            <v xml:space="preserve"> </v>
          </cell>
        </row>
        <row r="1065">
          <cell r="S1065" t="str">
            <v xml:space="preserve"> </v>
          </cell>
        </row>
        <row r="1066">
          <cell r="S1066" t="str">
            <v xml:space="preserve"> </v>
          </cell>
        </row>
        <row r="1067">
          <cell r="S1067" t="str">
            <v xml:space="preserve"> </v>
          </cell>
        </row>
        <row r="1068">
          <cell r="S1068" t="str">
            <v xml:space="preserve"> </v>
          </cell>
        </row>
        <row r="1069">
          <cell r="S1069" t="str">
            <v xml:space="preserve"> </v>
          </cell>
        </row>
        <row r="1070">
          <cell r="S1070" t="str">
            <v xml:space="preserve"> </v>
          </cell>
        </row>
        <row r="1071">
          <cell r="S1071" t="str">
            <v xml:space="preserve"> </v>
          </cell>
        </row>
        <row r="1072">
          <cell r="S1072" t="str">
            <v xml:space="preserve"> </v>
          </cell>
        </row>
        <row r="1073">
          <cell r="S1073" t="str">
            <v xml:space="preserve"> </v>
          </cell>
        </row>
        <row r="1074">
          <cell r="S1074" t="str">
            <v xml:space="preserve"> </v>
          </cell>
        </row>
        <row r="1075">
          <cell r="S1075" t="str">
            <v xml:space="preserve"> </v>
          </cell>
        </row>
        <row r="1076">
          <cell r="S1076" t="str">
            <v xml:space="preserve"> </v>
          </cell>
        </row>
        <row r="1077">
          <cell r="S1077" t="str">
            <v xml:space="preserve"> </v>
          </cell>
        </row>
        <row r="1078">
          <cell r="S1078" t="str">
            <v xml:space="preserve"> </v>
          </cell>
        </row>
        <row r="1079">
          <cell r="S1079" t="str">
            <v xml:space="preserve"> </v>
          </cell>
        </row>
        <row r="1080">
          <cell r="S1080" t="str">
            <v xml:space="preserve"> </v>
          </cell>
        </row>
        <row r="1081">
          <cell r="S1081" t="str">
            <v xml:space="preserve"> </v>
          </cell>
        </row>
        <row r="1082">
          <cell r="S1082" t="str">
            <v xml:space="preserve"> </v>
          </cell>
        </row>
        <row r="1083">
          <cell r="S1083" t="str">
            <v xml:space="preserve"> </v>
          </cell>
        </row>
        <row r="1084">
          <cell r="S1084" t="str">
            <v xml:space="preserve"> </v>
          </cell>
        </row>
        <row r="1085">
          <cell r="S1085" t="str">
            <v xml:space="preserve"> </v>
          </cell>
        </row>
        <row r="1086">
          <cell r="S1086" t="str">
            <v xml:space="preserve"> </v>
          </cell>
        </row>
        <row r="1087">
          <cell r="S1087" t="str">
            <v xml:space="preserve"> </v>
          </cell>
        </row>
        <row r="1088">
          <cell r="S1088" t="str">
            <v xml:space="preserve"> </v>
          </cell>
        </row>
        <row r="1089">
          <cell r="S1089" t="str">
            <v xml:space="preserve"> </v>
          </cell>
        </row>
        <row r="1090">
          <cell r="S1090" t="str">
            <v xml:space="preserve"> </v>
          </cell>
        </row>
        <row r="1091">
          <cell r="S1091" t="str">
            <v xml:space="preserve"> </v>
          </cell>
        </row>
        <row r="1092">
          <cell r="S1092" t="str">
            <v xml:space="preserve"> </v>
          </cell>
        </row>
        <row r="1093">
          <cell r="S1093" t="str">
            <v xml:space="preserve"> </v>
          </cell>
        </row>
        <row r="1094">
          <cell r="S1094" t="str">
            <v xml:space="preserve"> </v>
          </cell>
        </row>
        <row r="1095">
          <cell r="S1095" t="str">
            <v xml:space="preserve"> </v>
          </cell>
        </row>
        <row r="1096">
          <cell r="S1096" t="str">
            <v xml:space="preserve"> </v>
          </cell>
        </row>
        <row r="1097">
          <cell r="S1097" t="str">
            <v xml:space="preserve"> </v>
          </cell>
        </row>
        <row r="1098">
          <cell r="S1098" t="str">
            <v xml:space="preserve"> </v>
          </cell>
        </row>
        <row r="1099">
          <cell r="S1099" t="str">
            <v xml:space="preserve"> </v>
          </cell>
        </row>
        <row r="1100">
          <cell r="S1100" t="str">
            <v xml:space="preserve"> </v>
          </cell>
        </row>
        <row r="1101">
          <cell r="S1101" t="str">
            <v xml:space="preserve"> </v>
          </cell>
        </row>
        <row r="1102">
          <cell r="S1102" t="str">
            <v xml:space="preserve"> </v>
          </cell>
        </row>
        <row r="1103">
          <cell r="S1103" t="str">
            <v xml:space="preserve"> </v>
          </cell>
        </row>
        <row r="1104">
          <cell r="S1104" t="str">
            <v xml:space="preserve"> </v>
          </cell>
        </row>
        <row r="1105">
          <cell r="S1105" t="str">
            <v xml:space="preserve"> </v>
          </cell>
        </row>
        <row r="1106">
          <cell r="S1106" t="str">
            <v xml:space="preserve"> </v>
          </cell>
        </row>
        <row r="1107">
          <cell r="S1107" t="str">
            <v xml:space="preserve"> </v>
          </cell>
        </row>
        <row r="1108">
          <cell r="S1108" t="str">
            <v xml:space="preserve"> </v>
          </cell>
        </row>
        <row r="1109">
          <cell r="S1109" t="str">
            <v xml:space="preserve"> </v>
          </cell>
        </row>
        <row r="1110">
          <cell r="S1110" t="str">
            <v xml:space="preserve"> </v>
          </cell>
        </row>
        <row r="1111">
          <cell r="S1111" t="str">
            <v xml:space="preserve"> </v>
          </cell>
        </row>
        <row r="1112">
          <cell r="S1112" t="str">
            <v xml:space="preserve"> </v>
          </cell>
        </row>
        <row r="1113">
          <cell r="S1113" t="str">
            <v xml:space="preserve"> </v>
          </cell>
        </row>
        <row r="1114">
          <cell r="S1114" t="str">
            <v xml:space="preserve"> </v>
          </cell>
        </row>
        <row r="1115">
          <cell r="S1115" t="str">
            <v xml:space="preserve"> </v>
          </cell>
        </row>
        <row r="1116">
          <cell r="S1116" t="str">
            <v xml:space="preserve"> </v>
          </cell>
        </row>
        <row r="1117">
          <cell r="S1117" t="str">
            <v xml:space="preserve"> </v>
          </cell>
        </row>
        <row r="1118">
          <cell r="S1118" t="str">
            <v xml:space="preserve"> </v>
          </cell>
        </row>
        <row r="1119">
          <cell r="S1119" t="str">
            <v xml:space="preserve"> </v>
          </cell>
        </row>
        <row r="1120">
          <cell r="S1120" t="str">
            <v xml:space="preserve"> </v>
          </cell>
        </row>
        <row r="1121">
          <cell r="S1121" t="str">
            <v xml:space="preserve"> </v>
          </cell>
        </row>
        <row r="1122">
          <cell r="S1122" t="str">
            <v xml:space="preserve"> </v>
          </cell>
        </row>
        <row r="1123">
          <cell r="S1123" t="str">
            <v xml:space="preserve"> </v>
          </cell>
        </row>
        <row r="1124">
          <cell r="S1124" t="str">
            <v xml:space="preserve"> </v>
          </cell>
        </row>
        <row r="1125">
          <cell r="S1125" t="str">
            <v xml:space="preserve"> </v>
          </cell>
        </row>
        <row r="1126">
          <cell r="S1126" t="str">
            <v xml:space="preserve"> </v>
          </cell>
        </row>
        <row r="1127">
          <cell r="S1127" t="str">
            <v xml:space="preserve"> </v>
          </cell>
        </row>
        <row r="1128">
          <cell r="S1128" t="str">
            <v xml:space="preserve"> </v>
          </cell>
        </row>
        <row r="1129">
          <cell r="S1129" t="str">
            <v xml:space="preserve"> </v>
          </cell>
        </row>
        <row r="1130">
          <cell r="S1130" t="str">
            <v xml:space="preserve"> </v>
          </cell>
        </row>
        <row r="1131">
          <cell r="S1131" t="str">
            <v xml:space="preserve"> </v>
          </cell>
        </row>
        <row r="1132">
          <cell r="S1132" t="str">
            <v xml:space="preserve"> </v>
          </cell>
        </row>
        <row r="1133">
          <cell r="S1133" t="str">
            <v xml:space="preserve"> </v>
          </cell>
        </row>
        <row r="1134">
          <cell r="S1134" t="str">
            <v xml:space="preserve"> </v>
          </cell>
        </row>
        <row r="1135">
          <cell r="S1135" t="str">
            <v xml:space="preserve"> </v>
          </cell>
        </row>
        <row r="1136">
          <cell r="S1136" t="str">
            <v xml:space="preserve"> </v>
          </cell>
        </row>
        <row r="1137">
          <cell r="S1137" t="str">
            <v xml:space="preserve"> </v>
          </cell>
        </row>
        <row r="1138">
          <cell r="S1138" t="str">
            <v xml:space="preserve"> </v>
          </cell>
        </row>
        <row r="1139">
          <cell r="S1139" t="str">
            <v xml:space="preserve"> </v>
          </cell>
        </row>
        <row r="1140">
          <cell r="S1140" t="str">
            <v xml:space="preserve"> </v>
          </cell>
        </row>
        <row r="1141">
          <cell r="S1141" t="str">
            <v xml:space="preserve"> </v>
          </cell>
        </row>
        <row r="1142">
          <cell r="S1142" t="str">
            <v xml:space="preserve"> </v>
          </cell>
        </row>
        <row r="1143">
          <cell r="S1143" t="str">
            <v xml:space="preserve"> </v>
          </cell>
        </row>
        <row r="1144">
          <cell r="S1144" t="str">
            <v xml:space="preserve"> </v>
          </cell>
        </row>
        <row r="1145">
          <cell r="S1145" t="str">
            <v xml:space="preserve"> </v>
          </cell>
        </row>
        <row r="1146">
          <cell r="S1146" t="str">
            <v xml:space="preserve"> </v>
          </cell>
        </row>
        <row r="1147">
          <cell r="S1147" t="str">
            <v xml:space="preserve"> </v>
          </cell>
        </row>
        <row r="1148">
          <cell r="S1148" t="str">
            <v xml:space="preserve"> </v>
          </cell>
        </row>
        <row r="1149">
          <cell r="S1149" t="str">
            <v xml:space="preserve"> </v>
          </cell>
        </row>
        <row r="1150">
          <cell r="S1150" t="str">
            <v xml:space="preserve"> </v>
          </cell>
        </row>
        <row r="1151">
          <cell r="S1151" t="str">
            <v xml:space="preserve"> </v>
          </cell>
        </row>
        <row r="1152">
          <cell r="S1152" t="str">
            <v xml:space="preserve"> </v>
          </cell>
        </row>
        <row r="1153">
          <cell r="S1153" t="str">
            <v xml:space="preserve"> </v>
          </cell>
        </row>
        <row r="1154">
          <cell r="S1154" t="str">
            <v xml:space="preserve"> </v>
          </cell>
        </row>
        <row r="1155">
          <cell r="S1155" t="str">
            <v xml:space="preserve"> </v>
          </cell>
        </row>
        <row r="1156">
          <cell r="S1156" t="str">
            <v xml:space="preserve"> </v>
          </cell>
        </row>
        <row r="1157">
          <cell r="S1157" t="str">
            <v xml:space="preserve"> </v>
          </cell>
        </row>
        <row r="1158">
          <cell r="S1158" t="str">
            <v xml:space="preserve"> </v>
          </cell>
        </row>
        <row r="1159">
          <cell r="S1159" t="str">
            <v xml:space="preserve"> </v>
          </cell>
        </row>
        <row r="1160">
          <cell r="S1160" t="str">
            <v xml:space="preserve"> </v>
          </cell>
        </row>
        <row r="1161">
          <cell r="S1161" t="str">
            <v xml:space="preserve"> </v>
          </cell>
        </row>
        <row r="1162">
          <cell r="S1162" t="str">
            <v xml:space="preserve"> </v>
          </cell>
        </row>
        <row r="1163">
          <cell r="S1163" t="str">
            <v xml:space="preserve"> </v>
          </cell>
        </row>
        <row r="1164">
          <cell r="S1164" t="str">
            <v xml:space="preserve"> </v>
          </cell>
        </row>
        <row r="1165">
          <cell r="S1165" t="str">
            <v xml:space="preserve"> </v>
          </cell>
        </row>
        <row r="1166">
          <cell r="S1166" t="str">
            <v xml:space="preserve"> </v>
          </cell>
        </row>
        <row r="1167">
          <cell r="S1167" t="str">
            <v xml:space="preserve"> </v>
          </cell>
        </row>
        <row r="1168">
          <cell r="S1168" t="str">
            <v xml:space="preserve"> </v>
          </cell>
        </row>
        <row r="1169">
          <cell r="S1169" t="str">
            <v xml:space="preserve"> </v>
          </cell>
        </row>
        <row r="1170">
          <cell r="S1170" t="str">
            <v xml:space="preserve"> </v>
          </cell>
        </row>
        <row r="1171">
          <cell r="S1171" t="str">
            <v xml:space="preserve"> </v>
          </cell>
        </row>
        <row r="1172">
          <cell r="S1172" t="str">
            <v xml:space="preserve"> </v>
          </cell>
        </row>
        <row r="1173">
          <cell r="S1173" t="str">
            <v xml:space="preserve"> </v>
          </cell>
        </row>
        <row r="1174">
          <cell r="S1174" t="str">
            <v xml:space="preserve"> </v>
          </cell>
        </row>
        <row r="1175">
          <cell r="S1175" t="str">
            <v xml:space="preserve"> </v>
          </cell>
        </row>
        <row r="1176">
          <cell r="S1176" t="str">
            <v xml:space="preserve"> </v>
          </cell>
        </row>
        <row r="1177">
          <cell r="S1177" t="str">
            <v xml:space="preserve"> </v>
          </cell>
        </row>
        <row r="1178">
          <cell r="S1178" t="str">
            <v xml:space="preserve"> </v>
          </cell>
        </row>
        <row r="1179">
          <cell r="S1179" t="str">
            <v xml:space="preserve"> </v>
          </cell>
        </row>
        <row r="1180">
          <cell r="S1180" t="str">
            <v xml:space="preserve"> </v>
          </cell>
        </row>
        <row r="1181">
          <cell r="S1181" t="str">
            <v xml:space="preserve"> </v>
          </cell>
        </row>
        <row r="1182">
          <cell r="S1182" t="str">
            <v xml:space="preserve"> </v>
          </cell>
        </row>
        <row r="1183">
          <cell r="S1183" t="str">
            <v xml:space="preserve"> </v>
          </cell>
        </row>
        <row r="1184">
          <cell r="S1184" t="str">
            <v xml:space="preserve"> </v>
          </cell>
        </row>
        <row r="1185">
          <cell r="S1185" t="str">
            <v xml:space="preserve"> </v>
          </cell>
        </row>
        <row r="1186">
          <cell r="S1186" t="str">
            <v xml:space="preserve"> </v>
          </cell>
        </row>
        <row r="1187">
          <cell r="S1187" t="str">
            <v xml:space="preserve"> </v>
          </cell>
        </row>
        <row r="1188">
          <cell r="S1188" t="str">
            <v xml:space="preserve"> </v>
          </cell>
        </row>
        <row r="1189">
          <cell r="S1189" t="str">
            <v xml:space="preserve"> </v>
          </cell>
        </row>
        <row r="1190">
          <cell r="S1190" t="str">
            <v xml:space="preserve"> </v>
          </cell>
        </row>
        <row r="1191">
          <cell r="S1191" t="str">
            <v xml:space="preserve"> </v>
          </cell>
        </row>
        <row r="1192">
          <cell r="S1192" t="str">
            <v xml:space="preserve"> </v>
          </cell>
        </row>
        <row r="1193">
          <cell r="S1193" t="str">
            <v xml:space="preserve"> </v>
          </cell>
        </row>
        <row r="1194">
          <cell r="S1194" t="str">
            <v xml:space="preserve"> </v>
          </cell>
        </row>
        <row r="1195">
          <cell r="S1195" t="str">
            <v xml:space="preserve"> </v>
          </cell>
        </row>
        <row r="1196">
          <cell r="S1196" t="str">
            <v xml:space="preserve"> </v>
          </cell>
        </row>
        <row r="1197">
          <cell r="S1197" t="str">
            <v xml:space="preserve"> </v>
          </cell>
        </row>
        <row r="1198">
          <cell r="S1198" t="str">
            <v xml:space="preserve"> </v>
          </cell>
        </row>
        <row r="1199">
          <cell r="S1199" t="str">
            <v xml:space="preserve"> </v>
          </cell>
        </row>
        <row r="1200">
          <cell r="S1200" t="str">
            <v xml:space="preserve"> </v>
          </cell>
        </row>
        <row r="1201">
          <cell r="S1201" t="str">
            <v xml:space="preserve"> </v>
          </cell>
        </row>
        <row r="1202">
          <cell r="S1202" t="str">
            <v xml:space="preserve"> </v>
          </cell>
        </row>
        <row r="1203">
          <cell r="S1203" t="str">
            <v xml:space="preserve"> </v>
          </cell>
        </row>
        <row r="1204">
          <cell r="S1204" t="str">
            <v xml:space="preserve"> </v>
          </cell>
        </row>
        <row r="1205">
          <cell r="S1205" t="str">
            <v xml:space="preserve"> </v>
          </cell>
        </row>
        <row r="1206">
          <cell r="S1206" t="str">
            <v xml:space="preserve"> </v>
          </cell>
        </row>
        <row r="1207">
          <cell r="S1207" t="str">
            <v xml:space="preserve"> </v>
          </cell>
        </row>
        <row r="1208">
          <cell r="S1208" t="str">
            <v xml:space="preserve"> </v>
          </cell>
        </row>
        <row r="1209">
          <cell r="S1209" t="str">
            <v xml:space="preserve"> </v>
          </cell>
        </row>
        <row r="1210">
          <cell r="S1210" t="str">
            <v xml:space="preserve"> </v>
          </cell>
        </row>
        <row r="1211">
          <cell r="S1211" t="str">
            <v xml:space="preserve"> </v>
          </cell>
        </row>
        <row r="1212">
          <cell r="S1212" t="str">
            <v xml:space="preserve"> </v>
          </cell>
        </row>
        <row r="1213">
          <cell r="S1213" t="str">
            <v xml:space="preserve"> </v>
          </cell>
        </row>
        <row r="1214">
          <cell r="S1214" t="str">
            <v xml:space="preserve"> </v>
          </cell>
        </row>
        <row r="1215">
          <cell r="S1215" t="str">
            <v xml:space="preserve"> </v>
          </cell>
        </row>
        <row r="1216">
          <cell r="S1216" t="str">
            <v xml:space="preserve"> </v>
          </cell>
        </row>
        <row r="1217">
          <cell r="S1217" t="str">
            <v xml:space="preserve"> </v>
          </cell>
        </row>
        <row r="1218">
          <cell r="S1218" t="str">
            <v xml:space="preserve"> </v>
          </cell>
        </row>
        <row r="1219">
          <cell r="S1219" t="str">
            <v xml:space="preserve"> </v>
          </cell>
        </row>
        <row r="1220">
          <cell r="S1220" t="str">
            <v xml:space="preserve"> </v>
          </cell>
        </row>
        <row r="1221">
          <cell r="S1221" t="str">
            <v xml:space="preserve"> </v>
          </cell>
        </row>
        <row r="1222">
          <cell r="S1222" t="str">
            <v xml:space="preserve"> </v>
          </cell>
        </row>
        <row r="1223">
          <cell r="S1223" t="str">
            <v xml:space="preserve"> </v>
          </cell>
        </row>
        <row r="1224">
          <cell r="S1224" t="str">
            <v xml:space="preserve"> </v>
          </cell>
        </row>
        <row r="1225">
          <cell r="S1225" t="str">
            <v xml:space="preserve"> </v>
          </cell>
        </row>
        <row r="1226">
          <cell r="S1226" t="str">
            <v xml:space="preserve"> </v>
          </cell>
        </row>
        <row r="1227">
          <cell r="S1227" t="str">
            <v xml:space="preserve"> </v>
          </cell>
        </row>
        <row r="1228">
          <cell r="S1228" t="str">
            <v xml:space="preserve"> </v>
          </cell>
        </row>
        <row r="1229">
          <cell r="S1229" t="str">
            <v xml:space="preserve"> </v>
          </cell>
        </row>
        <row r="1230">
          <cell r="S1230" t="str">
            <v xml:space="preserve"> </v>
          </cell>
        </row>
        <row r="1231">
          <cell r="S1231" t="str">
            <v xml:space="preserve"> </v>
          </cell>
        </row>
        <row r="1232">
          <cell r="S1232" t="str">
            <v xml:space="preserve"> </v>
          </cell>
        </row>
        <row r="1233">
          <cell r="S1233" t="str">
            <v xml:space="preserve"> </v>
          </cell>
        </row>
        <row r="1234">
          <cell r="S1234" t="str">
            <v xml:space="preserve"> </v>
          </cell>
        </row>
        <row r="1235">
          <cell r="S1235" t="str">
            <v xml:space="preserve"> </v>
          </cell>
        </row>
        <row r="1236">
          <cell r="S1236" t="str">
            <v xml:space="preserve"> </v>
          </cell>
        </row>
        <row r="1237">
          <cell r="S1237" t="str">
            <v xml:space="preserve"> </v>
          </cell>
        </row>
        <row r="1238">
          <cell r="S1238" t="str">
            <v xml:space="preserve"> </v>
          </cell>
        </row>
        <row r="1239">
          <cell r="S1239" t="str">
            <v xml:space="preserve"> </v>
          </cell>
        </row>
        <row r="1240">
          <cell r="S1240" t="str">
            <v xml:space="preserve"> </v>
          </cell>
        </row>
        <row r="1241">
          <cell r="S1241" t="str">
            <v xml:space="preserve"> </v>
          </cell>
        </row>
        <row r="1242">
          <cell r="S1242" t="str">
            <v xml:space="preserve"> </v>
          </cell>
        </row>
        <row r="1243">
          <cell r="S1243" t="str">
            <v xml:space="preserve"> </v>
          </cell>
        </row>
        <row r="1244">
          <cell r="S1244" t="str">
            <v xml:space="preserve"> </v>
          </cell>
        </row>
        <row r="1245">
          <cell r="S1245" t="str">
            <v xml:space="preserve"> </v>
          </cell>
        </row>
        <row r="1246">
          <cell r="S1246" t="str">
            <v xml:space="preserve"> </v>
          </cell>
        </row>
        <row r="1247">
          <cell r="S1247" t="str">
            <v xml:space="preserve"> </v>
          </cell>
        </row>
        <row r="1248">
          <cell r="S1248" t="str">
            <v xml:space="preserve"> </v>
          </cell>
        </row>
        <row r="1249">
          <cell r="S1249" t="str">
            <v xml:space="preserve"> </v>
          </cell>
        </row>
        <row r="1250">
          <cell r="S1250" t="str">
            <v xml:space="preserve"> </v>
          </cell>
        </row>
        <row r="1251">
          <cell r="S1251" t="str">
            <v xml:space="preserve"> </v>
          </cell>
        </row>
        <row r="1252">
          <cell r="S1252" t="str">
            <v xml:space="preserve"> </v>
          </cell>
        </row>
        <row r="1253">
          <cell r="S1253" t="str">
            <v xml:space="preserve"> </v>
          </cell>
        </row>
        <row r="1254">
          <cell r="S1254" t="str">
            <v xml:space="preserve"> </v>
          </cell>
        </row>
        <row r="1255">
          <cell r="S1255" t="str">
            <v xml:space="preserve"> </v>
          </cell>
        </row>
        <row r="1256">
          <cell r="S1256" t="str">
            <v xml:space="preserve"> </v>
          </cell>
        </row>
        <row r="1257">
          <cell r="S1257" t="str">
            <v xml:space="preserve"> </v>
          </cell>
        </row>
        <row r="1258">
          <cell r="S1258" t="str">
            <v xml:space="preserve"> </v>
          </cell>
        </row>
        <row r="1259">
          <cell r="S1259" t="str">
            <v xml:space="preserve"> </v>
          </cell>
        </row>
        <row r="1260">
          <cell r="S1260" t="str">
            <v xml:space="preserve"> </v>
          </cell>
        </row>
        <row r="1261">
          <cell r="S1261" t="str">
            <v xml:space="preserve"> </v>
          </cell>
        </row>
        <row r="1262">
          <cell r="S1262" t="str">
            <v xml:space="preserve"> </v>
          </cell>
        </row>
        <row r="1263">
          <cell r="S1263" t="str">
            <v xml:space="preserve"> </v>
          </cell>
        </row>
        <row r="1264">
          <cell r="S1264" t="str">
            <v xml:space="preserve"> </v>
          </cell>
        </row>
        <row r="1265">
          <cell r="S1265" t="str">
            <v xml:space="preserve"> </v>
          </cell>
        </row>
        <row r="1266">
          <cell r="S1266" t="str">
            <v xml:space="preserve"> </v>
          </cell>
        </row>
        <row r="1267">
          <cell r="S1267" t="str">
            <v xml:space="preserve"> </v>
          </cell>
        </row>
        <row r="1268">
          <cell r="S1268" t="str">
            <v xml:space="preserve"> </v>
          </cell>
        </row>
        <row r="1269">
          <cell r="S1269" t="str">
            <v xml:space="preserve"> </v>
          </cell>
        </row>
        <row r="1270">
          <cell r="S1270" t="str">
            <v xml:space="preserve"> </v>
          </cell>
        </row>
        <row r="1271">
          <cell r="S1271" t="str">
            <v xml:space="preserve"> </v>
          </cell>
        </row>
        <row r="1272">
          <cell r="S1272" t="str">
            <v xml:space="preserve"> </v>
          </cell>
        </row>
        <row r="1273">
          <cell r="S1273" t="str">
            <v xml:space="preserve"> </v>
          </cell>
        </row>
        <row r="1274">
          <cell r="S1274" t="str">
            <v xml:space="preserve"> </v>
          </cell>
        </row>
        <row r="1275">
          <cell r="S1275" t="str">
            <v xml:space="preserve"> </v>
          </cell>
        </row>
        <row r="1276">
          <cell r="S1276" t="str">
            <v xml:space="preserve"> </v>
          </cell>
        </row>
        <row r="1277">
          <cell r="S1277" t="str">
            <v xml:space="preserve"> </v>
          </cell>
        </row>
        <row r="1278">
          <cell r="S1278" t="str">
            <v xml:space="preserve"> </v>
          </cell>
        </row>
        <row r="1279">
          <cell r="S1279" t="str">
            <v xml:space="preserve"> </v>
          </cell>
        </row>
        <row r="1280">
          <cell r="S1280" t="str">
            <v xml:space="preserve"> </v>
          </cell>
        </row>
        <row r="1281">
          <cell r="S1281" t="str">
            <v xml:space="preserve"> </v>
          </cell>
        </row>
        <row r="1282">
          <cell r="S1282" t="str">
            <v xml:space="preserve"> </v>
          </cell>
        </row>
        <row r="1283">
          <cell r="S1283" t="str">
            <v xml:space="preserve"> </v>
          </cell>
        </row>
        <row r="1284">
          <cell r="S1284" t="str">
            <v xml:space="preserve"> </v>
          </cell>
        </row>
        <row r="1285">
          <cell r="S1285" t="str">
            <v xml:space="preserve"> </v>
          </cell>
        </row>
        <row r="1286">
          <cell r="S1286" t="str">
            <v xml:space="preserve"> </v>
          </cell>
        </row>
        <row r="1287">
          <cell r="S1287" t="str">
            <v xml:space="preserve"> </v>
          </cell>
        </row>
        <row r="1288">
          <cell r="S1288" t="str">
            <v xml:space="preserve"> </v>
          </cell>
        </row>
        <row r="1289">
          <cell r="S1289" t="str">
            <v xml:space="preserve"> </v>
          </cell>
        </row>
        <row r="1290">
          <cell r="S1290" t="str">
            <v xml:space="preserve"> </v>
          </cell>
        </row>
        <row r="1291">
          <cell r="S1291" t="str">
            <v xml:space="preserve"> </v>
          </cell>
        </row>
        <row r="1292">
          <cell r="S1292" t="str">
            <v xml:space="preserve"> </v>
          </cell>
        </row>
        <row r="1293">
          <cell r="S1293" t="str">
            <v xml:space="preserve"> </v>
          </cell>
        </row>
        <row r="1294">
          <cell r="S1294" t="str">
            <v xml:space="preserve"> </v>
          </cell>
        </row>
        <row r="1295">
          <cell r="S1295" t="str">
            <v xml:space="preserve"> </v>
          </cell>
        </row>
        <row r="1296">
          <cell r="S1296" t="str">
            <v xml:space="preserve"> </v>
          </cell>
        </row>
        <row r="1297">
          <cell r="S1297" t="str">
            <v xml:space="preserve"> </v>
          </cell>
        </row>
        <row r="1298">
          <cell r="S1298" t="str">
            <v xml:space="preserve"> </v>
          </cell>
        </row>
        <row r="1299">
          <cell r="S1299" t="str">
            <v xml:space="preserve"> </v>
          </cell>
        </row>
        <row r="1300">
          <cell r="S1300" t="str">
            <v xml:space="preserve"> </v>
          </cell>
        </row>
        <row r="1301">
          <cell r="S1301" t="str">
            <v xml:space="preserve"> </v>
          </cell>
        </row>
        <row r="1302">
          <cell r="S1302" t="str">
            <v xml:space="preserve"> </v>
          </cell>
        </row>
        <row r="1303">
          <cell r="S1303" t="str">
            <v xml:space="preserve"> </v>
          </cell>
        </row>
        <row r="1304">
          <cell r="S1304" t="str">
            <v xml:space="preserve"> </v>
          </cell>
        </row>
        <row r="1305">
          <cell r="S1305" t="str">
            <v xml:space="preserve"> </v>
          </cell>
        </row>
        <row r="1306">
          <cell r="S1306" t="str">
            <v xml:space="preserve"> </v>
          </cell>
        </row>
        <row r="1307">
          <cell r="S1307" t="str">
            <v xml:space="preserve"> </v>
          </cell>
        </row>
        <row r="1308">
          <cell r="S1308" t="str">
            <v xml:space="preserve"> </v>
          </cell>
        </row>
        <row r="1309">
          <cell r="S1309" t="str">
            <v xml:space="preserve"> </v>
          </cell>
        </row>
        <row r="1310">
          <cell r="S1310" t="str">
            <v xml:space="preserve"> </v>
          </cell>
        </row>
        <row r="1311">
          <cell r="S1311" t="str">
            <v xml:space="preserve"> </v>
          </cell>
        </row>
        <row r="1312">
          <cell r="S1312" t="str">
            <v xml:space="preserve"> </v>
          </cell>
        </row>
        <row r="1313">
          <cell r="S1313" t="str">
            <v xml:space="preserve"> </v>
          </cell>
        </row>
        <row r="1314">
          <cell r="S1314" t="str">
            <v xml:space="preserve"> </v>
          </cell>
        </row>
        <row r="1315">
          <cell r="S1315" t="str">
            <v xml:space="preserve"> </v>
          </cell>
        </row>
        <row r="1316">
          <cell r="S1316" t="str">
            <v xml:space="preserve"> </v>
          </cell>
        </row>
        <row r="1317">
          <cell r="S1317" t="str">
            <v xml:space="preserve"> </v>
          </cell>
        </row>
        <row r="1318">
          <cell r="S1318" t="str">
            <v xml:space="preserve"> </v>
          </cell>
        </row>
        <row r="1319">
          <cell r="S1319" t="str">
            <v xml:space="preserve"> </v>
          </cell>
        </row>
        <row r="1320">
          <cell r="S1320" t="str">
            <v xml:space="preserve"> </v>
          </cell>
        </row>
        <row r="1321">
          <cell r="S1321" t="str">
            <v xml:space="preserve"> </v>
          </cell>
        </row>
        <row r="1322">
          <cell r="S1322" t="str">
            <v xml:space="preserve"> </v>
          </cell>
        </row>
        <row r="1323">
          <cell r="S1323" t="str">
            <v xml:space="preserve"> </v>
          </cell>
        </row>
        <row r="1324">
          <cell r="S1324" t="str">
            <v xml:space="preserve"> </v>
          </cell>
        </row>
        <row r="1325">
          <cell r="S1325" t="str">
            <v xml:space="preserve"> </v>
          </cell>
        </row>
        <row r="1326">
          <cell r="S1326" t="str">
            <v xml:space="preserve"> </v>
          </cell>
        </row>
        <row r="1327">
          <cell r="S1327" t="str">
            <v xml:space="preserve"> </v>
          </cell>
        </row>
        <row r="1328">
          <cell r="S1328" t="str">
            <v xml:space="preserve"> </v>
          </cell>
        </row>
        <row r="1329">
          <cell r="S1329" t="str">
            <v xml:space="preserve"> </v>
          </cell>
        </row>
        <row r="1330">
          <cell r="S1330" t="str">
            <v xml:space="preserve"> </v>
          </cell>
        </row>
        <row r="1331">
          <cell r="S1331" t="str">
            <v xml:space="preserve"> </v>
          </cell>
        </row>
        <row r="1332">
          <cell r="S1332" t="str">
            <v xml:space="preserve"> </v>
          </cell>
        </row>
        <row r="1333">
          <cell r="S1333" t="str">
            <v xml:space="preserve"> </v>
          </cell>
        </row>
        <row r="1334">
          <cell r="S1334" t="str">
            <v xml:space="preserve"> </v>
          </cell>
        </row>
        <row r="1335">
          <cell r="S1335" t="str">
            <v xml:space="preserve"> </v>
          </cell>
        </row>
        <row r="1336">
          <cell r="S1336" t="str">
            <v xml:space="preserve"> </v>
          </cell>
        </row>
        <row r="1337">
          <cell r="S1337" t="str">
            <v xml:space="preserve"> </v>
          </cell>
        </row>
        <row r="1338">
          <cell r="S1338" t="str">
            <v xml:space="preserve"> </v>
          </cell>
        </row>
        <row r="1339">
          <cell r="S1339" t="str">
            <v xml:space="preserve"> </v>
          </cell>
        </row>
        <row r="1340">
          <cell r="S1340" t="str">
            <v xml:space="preserve"> </v>
          </cell>
        </row>
        <row r="1341">
          <cell r="S1341" t="str">
            <v xml:space="preserve"> </v>
          </cell>
        </row>
        <row r="1342">
          <cell r="S1342" t="str">
            <v xml:space="preserve"> </v>
          </cell>
        </row>
        <row r="1343">
          <cell r="S1343" t="str">
            <v xml:space="preserve"> </v>
          </cell>
        </row>
        <row r="1344">
          <cell r="S1344" t="str">
            <v xml:space="preserve"> </v>
          </cell>
        </row>
        <row r="1345">
          <cell r="S1345" t="str">
            <v xml:space="preserve"> </v>
          </cell>
        </row>
        <row r="1346">
          <cell r="S1346" t="str">
            <v xml:space="preserve"> </v>
          </cell>
        </row>
        <row r="1347">
          <cell r="S1347" t="str">
            <v xml:space="preserve"> </v>
          </cell>
        </row>
        <row r="1348">
          <cell r="S1348" t="str">
            <v xml:space="preserve"> </v>
          </cell>
        </row>
        <row r="1349">
          <cell r="S1349" t="str">
            <v xml:space="preserve"> </v>
          </cell>
        </row>
        <row r="1350">
          <cell r="S1350" t="str">
            <v xml:space="preserve"> </v>
          </cell>
        </row>
        <row r="1351">
          <cell r="S1351" t="str">
            <v xml:space="preserve"> </v>
          </cell>
        </row>
        <row r="1352">
          <cell r="S1352" t="str">
            <v xml:space="preserve"> </v>
          </cell>
        </row>
        <row r="1353">
          <cell r="S1353" t="str">
            <v xml:space="preserve"> </v>
          </cell>
        </row>
        <row r="1354">
          <cell r="S1354" t="str">
            <v xml:space="preserve"> </v>
          </cell>
        </row>
        <row r="1355">
          <cell r="S1355" t="str">
            <v xml:space="preserve"> </v>
          </cell>
        </row>
        <row r="1356">
          <cell r="S1356" t="str">
            <v xml:space="preserve"> </v>
          </cell>
        </row>
        <row r="1357">
          <cell r="S1357" t="str">
            <v xml:space="preserve"> </v>
          </cell>
        </row>
        <row r="1358">
          <cell r="S1358" t="str">
            <v xml:space="preserve"> </v>
          </cell>
        </row>
        <row r="1359">
          <cell r="S1359" t="str">
            <v xml:space="preserve"> </v>
          </cell>
        </row>
        <row r="1360">
          <cell r="S1360" t="str">
            <v xml:space="preserve"> </v>
          </cell>
        </row>
        <row r="1361">
          <cell r="S1361" t="str">
            <v xml:space="preserve"> </v>
          </cell>
        </row>
        <row r="1362">
          <cell r="S1362" t="str">
            <v xml:space="preserve"> </v>
          </cell>
        </row>
        <row r="1363">
          <cell r="S1363" t="str">
            <v xml:space="preserve"> </v>
          </cell>
        </row>
        <row r="1364">
          <cell r="S1364" t="str">
            <v xml:space="preserve"> </v>
          </cell>
        </row>
        <row r="1365">
          <cell r="S1365" t="str">
            <v xml:space="preserve"> </v>
          </cell>
        </row>
        <row r="1366">
          <cell r="S1366" t="str">
            <v xml:space="preserve"> </v>
          </cell>
        </row>
        <row r="1367">
          <cell r="S1367" t="str">
            <v xml:space="preserve"> </v>
          </cell>
        </row>
        <row r="1368">
          <cell r="S1368" t="str">
            <v xml:space="preserve"> </v>
          </cell>
        </row>
        <row r="1369">
          <cell r="S1369" t="str">
            <v xml:space="preserve"> </v>
          </cell>
        </row>
        <row r="1370">
          <cell r="S1370" t="str">
            <v xml:space="preserve"> </v>
          </cell>
        </row>
        <row r="1371">
          <cell r="S1371" t="str">
            <v xml:space="preserve"> </v>
          </cell>
        </row>
        <row r="1372">
          <cell r="S1372" t="str">
            <v xml:space="preserve"> </v>
          </cell>
        </row>
        <row r="1373">
          <cell r="S1373" t="str">
            <v xml:space="preserve"> </v>
          </cell>
        </row>
        <row r="1374">
          <cell r="S1374" t="str">
            <v xml:space="preserve"> </v>
          </cell>
        </row>
        <row r="1375">
          <cell r="S1375" t="str">
            <v xml:space="preserve"> </v>
          </cell>
        </row>
        <row r="1376">
          <cell r="S1376" t="str">
            <v xml:space="preserve"> </v>
          </cell>
        </row>
        <row r="1377">
          <cell r="S1377" t="str">
            <v xml:space="preserve"> </v>
          </cell>
        </row>
        <row r="1378">
          <cell r="S1378" t="str">
            <v xml:space="preserve"> </v>
          </cell>
        </row>
        <row r="1379">
          <cell r="S1379" t="str">
            <v xml:space="preserve"> </v>
          </cell>
        </row>
        <row r="1380">
          <cell r="S1380" t="str">
            <v xml:space="preserve"> </v>
          </cell>
        </row>
        <row r="1381">
          <cell r="S1381" t="str">
            <v xml:space="preserve"> </v>
          </cell>
        </row>
        <row r="1382">
          <cell r="S1382" t="str">
            <v xml:space="preserve"> </v>
          </cell>
        </row>
        <row r="1383">
          <cell r="S1383" t="str">
            <v xml:space="preserve"> </v>
          </cell>
        </row>
        <row r="1384">
          <cell r="S1384" t="str">
            <v xml:space="preserve"> </v>
          </cell>
        </row>
        <row r="1385">
          <cell r="S1385" t="str">
            <v xml:space="preserve"> </v>
          </cell>
        </row>
        <row r="1386">
          <cell r="S1386" t="str">
            <v xml:space="preserve"> </v>
          </cell>
        </row>
        <row r="1387">
          <cell r="S1387" t="str">
            <v xml:space="preserve"> </v>
          </cell>
        </row>
        <row r="1388">
          <cell r="S1388" t="str">
            <v xml:space="preserve"> </v>
          </cell>
        </row>
        <row r="1389">
          <cell r="S1389" t="str">
            <v xml:space="preserve"> </v>
          </cell>
        </row>
        <row r="1390">
          <cell r="S1390" t="str">
            <v xml:space="preserve"> </v>
          </cell>
        </row>
        <row r="1391">
          <cell r="S1391" t="str">
            <v xml:space="preserve"> </v>
          </cell>
        </row>
        <row r="1392">
          <cell r="S1392" t="str">
            <v xml:space="preserve"> </v>
          </cell>
        </row>
        <row r="1393">
          <cell r="S1393" t="str">
            <v xml:space="preserve"> </v>
          </cell>
        </row>
        <row r="1394">
          <cell r="S1394" t="str">
            <v xml:space="preserve"> </v>
          </cell>
        </row>
        <row r="1395">
          <cell r="S1395" t="str">
            <v xml:space="preserve"> </v>
          </cell>
        </row>
        <row r="1396">
          <cell r="S1396" t="str">
            <v xml:space="preserve"> </v>
          </cell>
        </row>
        <row r="1397">
          <cell r="S1397" t="str">
            <v xml:space="preserve"> </v>
          </cell>
        </row>
        <row r="1398">
          <cell r="S1398" t="str">
            <v xml:space="preserve"> </v>
          </cell>
        </row>
        <row r="1399">
          <cell r="S1399" t="str">
            <v xml:space="preserve"> </v>
          </cell>
        </row>
        <row r="1400">
          <cell r="S1400" t="str">
            <v xml:space="preserve"> </v>
          </cell>
        </row>
        <row r="1401">
          <cell r="S1401" t="str">
            <v xml:space="preserve"> </v>
          </cell>
        </row>
        <row r="1402">
          <cell r="S1402" t="str">
            <v xml:space="preserve"> </v>
          </cell>
        </row>
        <row r="1403">
          <cell r="S1403" t="str">
            <v xml:space="preserve"> </v>
          </cell>
        </row>
        <row r="1404">
          <cell r="S1404" t="str">
            <v xml:space="preserve"> </v>
          </cell>
        </row>
        <row r="1405">
          <cell r="S1405" t="str">
            <v xml:space="preserve"> </v>
          </cell>
        </row>
        <row r="1406">
          <cell r="S1406" t="str">
            <v xml:space="preserve"> </v>
          </cell>
        </row>
        <row r="1407">
          <cell r="S1407" t="str">
            <v xml:space="preserve"> </v>
          </cell>
        </row>
        <row r="1408">
          <cell r="S1408" t="str">
            <v xml:space="preserve"> </v>
          </cell>
        </row>
        <row r="1409">
          <cell r="S1409" t="str">
            <v xml:space="preserve"> </v>
          </cell>
        </row>
        <row r="1410">
          <cell r="S1410" t="str">
            <v xml:space="preserve"> </v>
          </cell>
        </row>
        <row r="1411">
          <cell r="S1411" t="str">
            <v xml:space="preserve"> </v>
          </cell>
        </row>
        <row r="1412">
          <cell r="S1412" t="str">
            <v xml:space="preserve"> </v>
          </cell>
        </row>
        <row r="1413">
          <cell r="S1413" t="str">
            <v xml:space="preserve"> </v>
          </cell>
        </row>
        <row r="1414">
          <cell r="S1414" t="str">
            <v xml:space="preserve"> </v>
          </cell>
        </row>
        <row r="1415">
          <cell r="S1415" t="str">
            <v xml:space="preserve"> </v>
          </cell>
        </row>
        <row r="1416">
          <cell r="S1416" t="str">
            <v xml:space="preserve"> </v>
          </cell>
        </row>
        <row r="1417">
          <cell r="S1417" t="str">
            <v xml:space="preserve"> </v>
          </cell>
        </row>
        <row r="1418">
          <cell r="S1418" t="str">
            <v xml:space="preserve"> </v>
          </cell>
        </row>
        <row r="1419">
          <cell r="S1419" t="str">
            <v xml:space="preserve"> </v>
          </cell>
        </row>
        <row r="1420">
          <cell r="S1420" t="str">
            <v xml:space="preserve"> </v>
          </cell>
        </row>
        <row r="1421">
          <cell r="S1421" t="str">
            <v xml:space="preserve"> </v>
          </cell>
        </row>
        <row r="1422">
          <cell r="S1422" t="str">
            <v xml:space="preserve"> </v>
          </cell>
        </row>
        <row r="1423">
          <cell r="S1423" t="str">
            <v xml:space="preserve"> </v>
          </cell>
        </row>
        <row r="1424">
          <cell r="S1424" t="str">
            <v xml:space="preserve"> </v>
          </cell>
        </row>
        <row r="1425">
          <cell r="S1425" t="str">
            <v xml:space="preserve"> </v>
          </cell>
        </row>
        <row r="1426">
          <cell r="S1426" t="str">
            <v xml:space="preserve"> </v>
          </cell>
        </row>
        <row r="1427">
          <cell r="S1427" t="str">
            <v xml:space="preserve"> </v>
          </cell>
        </row>
        <row r="1428">
          <cell r="S1428" t="str">
            <v xml:space="preserve"> </v>
          </cell>
        </row>
        <row r="1429">
          <cell r="S1429" t="str">
            <v xml:space="preserve"> </v>
          </cell>
        </row>
        <row r="1430">
          <cell r="S1430" t="str">
            <v xml:space="preserve"> </v>
          </cell>
        </row>
        <row r="1431">
          <cell r="S1431" t="str">
            <v xml:space="preserve"> </v>
          </cell>
        </row>
        <row r="1432">
          <cell r="S1432" t="str">
            <v xml:space="preserve"> </v>
          </cell>
        </row>
        <row r="1433">
          <cell r="S1433" t="str">
            <v xml:space="preserve"> </v>
          </cell>
        </row>
        <row r="1434">
          <cell r="S1434" t="str">
            <v xml:space="preserve"> </v>
          </cell>
        </row>
        <row r="1435">
          <cell r="S1435" t="str">
            <v xml:space="preserve"> </v>
          </cell>
        </row>
        <row r="1436">
          <cell r="S1436" t="str">
            <v xml:space="preserve"> </v>
          </cell>
        </row>
        <row r="1437">
          <cell r="S1437" t="str">
            <v xml:space="preserve"> </v>
          </cell>
        </row>
        <row r="1438">
          <cell r="S1438" t="str">
            <v xml:space="preserve"> </v>
          </cell>
        </row>
        <row r="1439">
          <cell r="S1439" t="str">
            <v xml:space="preserve"> </v>
          </cell>
        </row>
        <row r="1440">
          <cell r="S1440" t="str">
            <v xml:space="preserve"> </v>
          </cell>
        </row>
        <row r="1441">
          <cell r="S1441" t="str">
            <v xml:space="preserve"> </v>
          </cell>
        </row>
        <row r="1442">
          <cell r="S1442" t="str">
            <v xml:space="preserve"> </v>
          </cell>
        </row>
        <row r="1443">
          <cell r="S1443" t="str">
            <v xml:space="preserve"> </v>
          </cell>
        </row>
        <row r="1444">
          <cell r="S1444" t="str">
            <v xml:space="preserve"> </v>
          </cell>
        </row>
        <row r="1445">
          <cell r="S1445" t="str">
            <v xml:space="preserve"> </v>
          </cell>
        </row>
        <row r="1446">
          <cell r="S1446" t="str">
            <v xml:space="preserve"> </v>
          </cell>
        </row>
        <row r="1447">
          <cell r="S1447" t="str">
            <v xml:space="preserve"> </v>
          </cell>
        </row>
        <row r="1448">
          <cell r="S1448" t="str">
            <v xml:space="preserve"> </v>
          </cell>
        </row>
        <row r="1449">
          <cell r="S1449" t="str">
            <v xml:space="preserve"> </v>
          </cell>
        </row>
        <row r="1450">
          <cell r="S1450" t="str">
            <v xml:space="preserve"> </v>
          </cell>
        </row>
        <row r="1451">
          <cell r="S1451" t="str">
            <v xml:space="preserve"> </v>
          </cell>
        </row>
        <row r="1452">
          <cell r="S1452" t="str">
            <v xml:space="preserve"> </v>
          </cell>
        </row>
        <row r="1453">
          <cell r="S1453" t="str">
            <v xml:space="preserve"> </v>
          </cell>
        </row>
        <row r="1454">
          <cell r="S1454" t="str">
            <v xml:space="preserve"> </v>
          </cell>
        </row>
        <row r="1455">
          <cell r="S1455" t="str">
            <v xml:space="preserve"> </v>
          </cell>
        </row>
        <row r="1456">
          <cell r="S1456" t="str">
            <v xml:space="preserve"> </v>
          </cell>
        </row>
        <row r="1457">
          <cell r="S1457" t="str">
            <v xml:space="preserve"> </v>
          </cell>
        </row>
        <row r="1458">
          <cell r="S1458" t="str">
            <v xml:space="preserve"> </v>
          </cell>
        </row>
        <row r="1459">
          <cell r="S1459" t="str">
            <v xml:space="preserve"> </v>
          </cell>
        </row>
        <row r="1460">
          <cell r="S1460" t="str">
            <v xml:space="preserve"> </v>
          </cell>
        </row>
        <row r="1461">
          <cell r="S1461" t="str">
            <v xml:space="preserve"> </v>
          </cell>
        </row>
        <row r="1462">
          <cell r="S1462" t="str">
            <v xml:space="preserve"> </v>
          </cell>
        </row>
        <row r="1463">
          <cell r="S1463" t="str">
            <v xml:space="preserve"> </v>
          </cell>
        </row>
        <row r="1464">
          <cell r="S1464" t="str">
            <v xml:space="preserve"> </v>
          </cell>
        </row>
        <row r="1465">
          <cell r="S1465" t="str">
            <v xml:space="preserve"> </v>
          </cell>
        </row>
        <row r="1466">
          <cell r="S1466" t="str">
            <v xml:space="preserve"> </v>
          </cell>
        </row>
        <row r="1467">
          <cell r="S1467" t="str">
            <v xml:space="preserve"> </v>
          </cell>
        </row>
        <row r="1468">
          <cell r="S1468" t="str">
            <v xml:space="preserve"> </v>
          </cell>
        </row>
        <row r="1469">
          <cell r="S1469" t="str">
            <v xml:space="preserve"> </v>
          </cell>
        </row>
        <row r="1470">
          <cell r="S1470" t="str">
            <v xml:space="preserve"> </v>
          </cell>
        </row>
        <row r="1471">
          <cell r="S1471" t="str">
            <v xml:space="preserve"> </v>
          </cell>
        </row>
        <row r="1472">
          <cell r="S1472" t="str">
            <v xml:space="preserve"> </v>
          </cell>
        </row>
        <row r="1473">
          <cell r="S1473" t="str">
            <v xml:space="preserve"> </v>
          </cell>
        </row>
        <row r="1474">
          <cell r="S1474" t="str">
            <v xml:space="preserve"> </v>
          </cell>
        </row>
        <row r="1475">
          <cell r="S1475" t="str">
            <v xml:space="preserve"> </v>
          </cell>
        </row>
        <row r="1476">
          <cell r="S1476" t="str">
            <v xml:space="preserve"> </v>
          </cell>
        </row>
        <row r="1477">
          <cell r="S1477" t="str">
            <v xml:space="preserve"> </v>
          </cell>
        </row>
        <row r="1478">
          <cell r="S1478" t="str">
            <v xml:space="preserve"> </v>
          </cell>
        </row>
        <row r="1479">
          <cell r="S1479" t="str">
            <v xml:space="preserve"> </v>
          </cell>
        </row>
        <row r="1480">
          <cell r="S1480" t="str">
            <v xml:space="preserve"> </v>
          </cell>
        </row>
        <row r="1481">
          <cell r="S1481" t="str">
            <v xml:space="preserve"> </v>
          </cell>
        </row>
        <row r="1482">
          <cell r="S1482" t="str">
            <v xml:space="preserve"> </v>
          </cell>
        </row>
        <row r="1483">
          <cell r="S1483" t="str">
            <v xml:space="preserve"> </v>
          </cell>
        </row>
        <row r="1484">
          <cell r="S1484" t="str">
            <v xml:space="preserve"> </v>
          </cell>
        </row>
        <row r="1485">
          <cell r="S1485" t="str">
            <v xml:space="preserve"> </v>
          </cell>
        </row>
        <row r="1486">
          <cell r="S1486" t="str">
            <v xml:space="preserve"> </v>
          </cell>
        </row>
        <row r="1487">
          <cell r="S1487" t="str">
            <v xml:space="preserve"> </v>
          </cell>
        </row>
        <row r="1488">
          <cell r="S1488" t="str">
            <v xml:space="preserve"> </v>
          </cell>
        </row>
        <row r="1489">
          <cell r="S1489" t="str">
            <v xml:space="preserve"> </v>
          </cell>
        </row>
        <row r="1490">
          <cell r="S1490" t="str">
            <v xml:space="preserve"> </v>
          </cell>
        </row>
        <row r="1491">
          <cell r="S1491" t="str">
            <v xml:space="preserve"> </v>
          </cell>
        </row>
        <row r="1492">
          <cell r="S1492" t="str">
            <v xml:space="preserve"> </v>
          </cell>
        </row>
        <row r="1493">
          <cell r="S1493" t="str">
            <v xml:space="preserve"> </v>
          </cell>
        </row>
        <row r="1494">
          <cell r="S1494" t="str">
            <v xml:space="preserve"> </v>
          </cell>
        </row>
        <row r="1495">
          <cell r="S1495" t="str">
            <v xml:space="preserve"> </v>
          </cell>
        </row>
        <row r="1496">
          <cell r="S1496" t="str">
            <v xml:space="preserve"> </v>
          </cell>
        </row>
        <row r="1497">
          <cell r="S1497" t="str">
            <v xml:space="preserve"> </v>
          </cell>
        </row>
        <row r="1498">
          <cell r="S1498" t="str">
            <v xml:space="preserve"> </v>
          </cell>
        </row>
        <row r="1499">
          <cell r="S1499" t="str">
            <v xml:space="preserve"> </v>
          </cell>
        </row>
        <row r="1500">
          <cell r="S1500" t="str">
            <v xml:space="preserve"> </v>
          </cell>
        </row>
        <row r="1501">
          <cell r="S1501" t="str">
            <v xml:space="preserve"> </v>
          </cell>
        </row>
        <row r="1502">
          <cell r="S1502" t="str">
            <v xml:space="preserve"> </v>
          </cell>
        </row>
        <row r="1503">
          <cell r="S1503" t="str">
            <v xml:space="preserve"> </v>
          </cell>
        </row>
        <row r="1504">
          <cell r="S1504" t="str">
            <v xml:space="preserve"> </v>
          </cell>
        </row>
        <row r="1505">
          <cell r="S1505" t="str">
            <v xml:space="preserve"> </v>
          </cell>
        </row>
        <row r="1506">
          <cell r="S1506" t="str">
            <v xml:space="preserve"> </v>
          </cell>
        </row>
        <row r="1507">
          <cell r="S1507" t="str">
            <v xml:space="preserve"> </v>
          </cell>
        </row>
        <row r="1508">
          <cell r="S1508" t="str">
            <v xml:space="preserve"> </v>
          </cell>
        </row>
        <row r="1509">
          <cell r="S1509" t="str">
            <v xml:space="preserve"> </v>
          </cell>
        </row>
        <row r="1510">
          <cell r="S1510" t="str">
            <v xml:space="preserve"> </v>
          </cell>
        </row>
        <row r="1511">
          <cell r="S1511" t="str">
            <v xml:space="preserve"> </v>
          </cell>
        </row>
        <row r="1512">
          <cell r="S1512" t="str">
            <v xml:space="preserve"> </v>
          </cell>
        </row>
        <row r="1513">
          <cell r="S1513" t="str">
            <v xml:space="preserve"> </v>
          </cell>
        </row>
        <row r="1514">
          <cell r="S1514" t="str">
            <v xml:space="preserve"> </v>
          </cell>
        </row>
        <row r="1515">
          <cell r="S1515" t="str">
            <v xml:space="preserve"> </v>
          </cell>
        </row>
        <row r="1516">
          <cell r="S1516" t="str">
            <v xml:space="preserve"> </v>
          </cell>
        </row>
        <row r="1517">
          <cell r="S1517" t="str">
            <v xml:space="preserve"> </v>
          </cell>
        </row>
        <row r="1518">
          <cell r="S1518" t="str">
            <v xml:space="preserve"> </v>
          </cell>
        </row>
        <row r="1519">
          <cell r="S1519" t="str">
            <v xml:space="preserve"> </v>
          </cell>
        </row>
        <row r="1520">
          <cell r="S1520" t="str">
            <v xml:space="preserve"> </v>
          </cell>
        </row>
        <row r="1521">
          <cell r="S1521" t="str">
            <v xml:space="preserve"> </v>
          </cell>
        </row>
        <row r="1522">
          <cell r="S1522" t="str">
            <v xml:space="preserve"> </v>
          </cell>
        </row>
        <row r="1523">
          <cell r="S1523" t="str">
            <v xml:space="preserve"> </v>
          </cell>
        </row>
        <row r="1524">
          <cell r="S1524" t="str">
            <v xml:space="preserve"> </v>
          </cell>
        </row>
        <row r="1525">
          <cell r="S1525" t="str">
            <v xml:space="preserve"> </v>
          </cell>
        </row>
        <row r="1526">
          <cell r="S1526" t="str">
            <v xml:space="preserve"> </v>
          </cell>
        </row>
        <row r="1527">
          <cell r="S1527" t="str">
            <v xml:space="preserve"> </v>
          </cell>
        </row>
        <row r="1528">
          <cell r="S1528" t="str">
            <v xml:space="preserve"> </v>
          </cell>
        </row>
        <row r="1529">
          <cell r="S1529" t="str">
            <v xml:space="preserve"> </v>
          </cell>
        </row>
        <row r="1530">
          <cell r="S1530" t="str">
            <v xml:space="preserve"> </v>
          </cell>
        </row>
        <row r="1531">
          <cell r="S1531" t="str">
            <v xml:space="preserve"> </v>
          </cell>
        </row>
        <row r="1532">
          <cell r="S1532" t="str">
            <v xml:space="preserve"> </v>
          </cell>
        </row>
        <row r="1533">
          <cell r="S1533" t="str">
            <v xml:space="preserve"> </v>
          </cell>
        </row>
        <row r="1534">
          <cell r="S1534" t="str">
            <v xml:space="preserve"> </v>
          </cell>
        </row>
        <row r="1535">
          <cell r="S1535" t="str">
            <v xml:space="preserve"> </v>
          </cell>
        </row>
        <row r="1536">
          <cell r="S1536" t="str">
            <v xml:space="preserve"> </v>
          </cell>
        </row>
        <row r="1537">
          <cell r="S1537" t="str">
            <v xml:space="preserve"> </v>
          </cell>
        </row>
        <row r="1538">
          <cell r="S1538" t="str">
            <v xml:space="preserve"> </v>
          </cell>
        </row>
        <row r="1539">
          <cell r="S1539" t="str">
            <v xml:space="preserve"> </v>
          </cell>
        </row>
        <row r="1540">
          <cell r="S1540" t="str">
            <v xml:space="preserve"> </v>
          </cell>
        </row>
        <row r="1541">
          <cell r="S1541" t="str">
            <v xml:space="preserve"> </v>
          </cell>
        </row>
        <row r="1542">
          <cell r="S1542" t="str">
            <v xml:space="preserve"> </v>
          </cell>
        </row>
        <row r="1543">
          <cell r="S1543" t="str">
            <v xml:space="preserve"> </v>
          </cell>
        </row>
        <row r="1544">
          <cell r="S1544" t="str">
            <v xml:space="preserve"> </v>
          </cell>
        </row>
        <row r="1545">
          <cell r="S1545" t="str">
            <v xml:space="preserve"> </v>
          </cell>
        </row>
        <row r="1546">
          <cell r="S1546" t="str">
            <v xml:space="preserve"> </v>
          </cell>
        </row>
        <row r="1547">
          <cell r="S1547" t="str">
            <v xml:space="preserve"> </v>
          </cell>
        </row>
        <row r="1548">
          <cell r="S1548" t="str">
            <v xml:space="preserve"> </v>
          </cell>
        </row>
        <row r="1549">
          <cell r="S1549" t="str">
            <v xml:space="preserve"> </v>
          </cell>
        </row>
        <row r="1550">
          <cell r="S1550" t="str">
            <v xml:space="preserve"> </v>
          </cell>
        </row>
        <row r="1551">
          <cell r="S1551" t="str">
            <v xml:space="preserve"> </v>
          </cell>
        </row>
        <row r="1552">
          <cell r="S1552" t="str">
            <v xml:space="preserve"> </v>
          </cell>
        </row>
        <row r="1553">
          <cell r="S1553" t="str">
            <v xml:space="preserve"> </v>
          </cell>
        </row>
        <row r="1554">
          <cell r="S1554" t="str">
            <v xml:space="preserve"> </v>
          </cell>
        </row>
        <row r="1555">
          <cell r="S1555" t="str">
            <v xml:space="preserve"> </v>
          </cell>
        </row>
        <row r="1556">
          <cell r="S1556" t="str">
            <v xml:space="preserve"> </v>
          </cell>
        </row>
        <row r="1557">
          <cell r="S1557" t="str">
            <v xml:space="preserve"> </v>
          </cell>
        </row>
        <row r="1558">
          <cell r="S1558" t="str">
            <v xml:space="preserve"> </v>
          </cell>
        </row>
        <row r="1559">
          <cell r="S1559" t="str">
            <v xml:space="preserve"> </v>
          </cell>
        </row>
        <row r="1560">
          <cell r="S1560" t="str">
            <v xml:space="preserve"> </v>
          </cell>
        </row>
        <row r="1561">
          <cell r="S1561" t="str">
            <v xml:space="preserve"> </v>
          </cell>
        </row>
        <row r="1562">
          <cell r="S1562" t="str">
            <v xml:space="preserve"> </v>
          </cell>
        </row>
        <row r="1563">
          <cell r="S1563" t="str">
            <v xml:space="preserve"> </v>
          </cell>
        </row>
        <row r="1564">
          <cell r="S1564" t="str">
            <v xml:space="preserve"> </v>
          </cell>
        </row>
        <row r="1565">
          <cell r="S1565" t="str">
            <v xml:space="preserve"> </v>
          </cell>
        </row>
        <row r="1566">
          <cell r="S1566" t="str">
            <v xml:space="preserve"> </v>
          </cell>
        </row>
        <row r="1567">
          <cell r="S1567" t="str">
            <v xml:space="preserve"> </v>
          </cell>
        </row>
        <row r="1568">
          <cell r="S1568" t="str">
            <v xml:space="preserve"> </v>
          </cell>
        </row>
        <row r="1569">
          <cell r="S1569" t="str">
            <v xml:space="preserve"> </v>
          </cell>
        </row>
        <row r="1570">
          <cell r="S1570" t="str">
            <v xml:space="preserve"> </v>
          </cell>
        </row>
        <row r="1571">
          <cell r="S1571" t="str">
            <v xml:space="preserve"> </v>
          </cell>
        </row>
        <row r="1572">
          <cell r="S1572" t="str">
            <v xml:space="preserve"> </v>
          </cell>
        </row>
        <row r="1573">
          <cell r="S1573" t="str">
            <v xml:space="preserve"> </v>
          </cell>
        </row>
        <row r="1574">
          <cell r="S1574" t="str">
            <v xml:space="preserve"> </v>
          </cell>
        </row>
        <row r="1575">
          <cell r="S1575" t="str">
            <v xml:space="preserve"> </v>
          </cell>
        </row>
        <row r="1576">
          <cell r="S1576" t="str">
            <v xml:space="preserve"> </v>
          </cell>
        </row>
        <row r="1577">
          <cell r="S1577" t="str">
            <v xml:space="preserve"> </v>
          </cell>
        </row>
        <row r="1578">
          <cell r="S1578" t="str">
            <v xml:space="preserve"> </v>
          </cell>
        </row>
        <row r="1579">
          <cell r="S1579" t="str">
            <v xml:space="preserve"> </v>
          </cell>
        </row>
        <row r="1580">
          <cell r="S1580" t="str">
            <v xml:space="preserve"> </v>
          </cell>
        </row>
        <row r="1581">
          <cell r="S1581" t="str">
            <v xml:space="preserve"> </v>
          </cell>
        </row>
        <row r="1582">
          <cell r="S1582" t="str">
            <v xml:space="preserve"> </v>
          </cell>
        </row>
        <row r="1583">
          <cell r="S1583" t="str">
            <v xml:space="preserve"> </v>
          </cell>
        </row>
        <row r="1584">
          <cell r="S1584" t="str">
            <v xml:space="preserve"> </v>
          </cell>
        </row>
        <row r="1585">
          <cell r="S1585" t="str">
            <v xml:space="preserve"> </v>
          </cell>
        </row>
        <row r="1586">
          <cell r="S1586" t="str">
            <v xml:space="preserve"> </v>
          </cell>
        </row>
        <row r="1587">
          <cell r="S1587" t="str">
            <v xml:space="preserve"> </v>
          </cell>
        </row>
        <row r="1588">
          <cell r="S1588" t="str">
            <v xml:space="preserve"> </v>
          </cell>
        </row>
        <row r="1589">
          <cell r="S1589" t="str">
            <v xml:space="preserve"> </v>
          </cell>
        </row>
        <row r="1590">
          <cell r="S1590" t="str">
            <v xml:space="preserve"> </v>
          </cell>
        </row>
        <row r="1591">
          <cell r="S1591" t="str">
            <v xml:space="preserve"> </v>
          </cell>
        </row>
        <row r="1592">
          <cell r="S1592" t="str">
            <v xml:space="preserve"> </v>
          </cell>
        </row>
        <row r="1593">
          <cell r="S1593" t="str">
            <v xml:space="preserve"> </v>
          </cell>
        </row>
        <row r="1594">
          <cell r="S1594" t="str">
            <v xml:space="preserve"> </v>
          </cell>
        </row>
        <row r="1595">
          <cell r="S1595" t="str">
            <v xml:space="preserve"> </v>
          </cell>
        </row>
        <row r="1596">
          <cell r="S1596" t="str">
            <v xml:space="preserve"> </v>
          </cell>
        </row>
        <row r="1597">
          <cell r="S1597" t="str">
            <v xml:space="preserve"> </v>
          </cell>
        </row>
        <row r="1598">
          <cell r="S1598" t="str">
            <v xml:space="preserve"> </v>
          </cell>
        </row>
        <row r="1599">
          <cell r="S1599" t="str">
            <v xml:space="preserve"> </v>
          </cell>
        </row>
        <row r="1600">
          <cell r="S1600" t="str">
            <v xml:space="preserve"> </v>
          </cell>
        </row>
        <row r="1601">
          <cell r="S1601" t="str">
            <v xml:space="preserve"> </v>
          </cell>
        </row>
        <row r="1602">
          <cell r="S1602" t="str">
            <v xml:space="preserve"> </v>
          </cell>
        </row>
        <row r="1603">
          <cell r="S1603" t="str">
            <v xml:space="preserve"> </v>
          </cell>
        </row>
        <row r="1604">
          <cell r="S1604" t="str">
            <v xml:space="preserve"> </v>
          </cell>
        </row>
        <row r="1605">
          <cell r="S1605" t="str">
            <v xml:space="preserve"> </v>
          </cell>
        </row>
        <row r="1606">
          <cell r="S1606" t="str">
            <v xml:space="preserve"> </v>
          </cell>
        </row>
        <row r="1607">
          <cell r="S1607" t="str">
            <v xml:space="preserve"> </v>
          </cell>
        </row>
        <row r="1608">
          <cell r="S1608" t="str">
            <v xml:space="preserve"> </v>
          </cell>
        </row>
        <row r="1609">
          <cell r="S1609" t="str">
            <v xml:space="preserve"> </v>
          </cell>
        </row>
        <row r="1610">
          <cell r="S1610" t="str">
            <v xml:space="preserve"> </v>
          </cell>
        </row>
        <row r="1611">
          <cell r="S1611" t="str">
            <v xml:space="preserve"> </v>
          </cell>
        </row>
        <row r="1612">
          <cell r="S1612" t="str">
            <v xml:space="preserve"> </v>
          </cell>
        </row>
        <row r="1613">
          <cell r="S1613" t="str">
            <v xml:space="preserve"> </v>
          </cell>
        </row>
        <row r="1614">
          <cell r="S1614" t="str">
            <v xml:space="preserve"> </v>
          </cell>
        </row>
        <row r="1615">
          <cell r="S1615" t="str">
            <v xml:space="preserve"> </v>
          </cell>
        </row>
        <row r="1616">
          <cell r="S1616" t="str">
            <v xml:space="preserve"> </v>
          </cell>
        </row>
        <row r="1617">
          <cell r="S1617" t="str">
            <v xml:space="preserve"> </v>
          </cell>
        </row>
        <row r="1618">
          <cell r="S1618" t="str">
            <v xml:space="preserve"> </v>
          </cell>
        </row>
        <row r="1619">
          <cell r="S1619" t="str">
            <v xml:space="preserve"> </v>
          </cell>
        </row>
        <row r="1620">
          <cell r="S1620" t="str">
            <v xml:space="preserve"> </v>
          </cell>
        </row>
        <row r="1621">
          <cell r="S1621" t="str">
            <v xml:space="preserve"> </v>
          </cell>
        </row>
        <row r="1622">
          <cell r="S1622" t="str">
            <v xml:space="preserve"> </v>
          </cell>
        </row>
        <row r="1623">
          <cell r="S1623" t="str">
            <v xml:space="preserve"> </v>
          </cell>
        </row>
        <row r="1624">
          <cell r="S1624" t="str">
            <v xml:space="preserve"> </v>
          </cell>
        </row>
        <row r="1625">
          <cell r="S1625" t="str">
            <v xml:space="preserve"> </v>
          </cell>
        </row>
        <row r="1626">
          <cell r="S1626" t="str">
            <v xml:space="preserve"> </v>
          </cell>
        </row>
        <row r="1627">
          <cell r="S1627" t="str">
            <v xml:space="preserve"> </v>
          </cell>
        </row>
        <row r="1628">
          <cell r="S1628" t="str">
            <v xml:space="preserve"> </v>
          </cell>
        </row>
        <row r="1629">
          <cell r="S1629" t="str">
            <v xml:space="preserve"> </v>
          </cell>
        </row>
        <row r="1630">
          <cell r="S1630" t="str">
            <v xml:space="preserve"> </v>
          </cell>
        </row>
        <row r="1631">
          <cell r="S1631" t="str">
            <v xml:space="preserve"> </v>
          </cell>
        </row>
        <row r="1632">
          <cell r="S1632" t="str">
            <v xml:space="preserve"> </v>
          </cell>
        </row>
        <row r="1633">
          <cell r="S1633" t="str">
            <v xml:space="preserve"> </v>
          </cell>
        </row>
        <row r="1634">
          <cell r="S1634" t="str">
            <v xml:space="preserve"> </v>
          </cell>
        </row>
        <row r="1635">
          <cell r="S1635" t="str">
            <v xml:space="preserve"> </v>
          </cell>
        </row>
        <row r="1636">
          <cell r="S1636" t="str">
            <v xml:space="preserve"> </v>
          </cell>
        </row>
        <row r="1637">
          <cell r="S1637" t="str">
            <v xml:space="preserve"> </v>
          </cell>
        </row>
        <row r="1638">
          <cell r="S1638" t="str">
            <v xml:space="preserve"> </v>
          </cell>
        </row>
        <row r="1639">
          <cell r="S1639" t="str">
            <v xml:space="preserve"> </v>
          </cell>
        </row>
        <row r="1640">
          <cell r="S1640" t="str">
            <v xml:space="preserve"> </v>
          </cell>
        </row>
        <row r="1641">
          <cell r="S1641" t="str">
            <v xml:space="preserve"> </v>
          </cell>
        </row>
        <row r="1642">
          <cell r="S1642" t="str">
            <v xml:space="preserve"> </v>
          </cell>
        </row>
        <row r="1643">
          <cell r="S1643" t="str">
            <v xml:space="preserve"> </v>
          </cell>
        </row>
        <row r="1644">
          <cell r="S1644" t="str">
            <v xml:space="preserve"> </v>
          </cell>
        </row>
        <row r="1645">
          <cell r="S1645" t="str">
            <v xml:space="preserve"> </v>
          </cell>
        </row>
        <row r="1646">
          <cell r="S1646" t="str">
            <v xml:space="preserve"> </v>
          </cell>
        </row>
        <row r="1647">
          <cell r="S1647" t="str">
            <v xml:space="preserve"> </v>
          </cell>
        </row>
        <row r="1648">
          <cell r="S1648" t="str">
            <v xml:space="preserve"> </v>
          </cell>
        </row>
        <row r="1649">
          <cell r="S1649" t="str">
            <v xml:space="preserve"> </v>
          </cell>
        </row>
        <row r="1650">
          <cell r="S1650" t="str">
            <v xml:space="preserve"> </v>
          </cell>
        </row>
        <row r="1651">
          <cell r="S1651" t="str">
            <v xml:space="preserve"> </v>
          </cell>
        </row>
        <row r="1652">
          <cell r="S1652" t="str">
            <v xml:space="preserve"> </v>
          </cell>
        </row>
        <row r="1653">
          <cell r="S1653" t="str">
            <v xml:space="preserve"> </v>
          </cell>
        </row>
        <row r="1654">
          <cell r="S1654" t="str">
            <v xml:space="preserve"> </v>
          </cell>
        </row>
        <row r="1655">
          <cell r="S1655" t="str">
            <v xml:space="preserve"> </v>
          </cell>
        </row>
        <row r="1656">
          <cell r="S1656" t="str">
            <v xml:space="preserve"> </v>
          </cell>
        </row>
        <row r="1657">
          <cell r="S1657" t="str">
            <v xml:space="preserve"> </v>
          </cell>
        </row>
        <row r="1658">
          <cell r="S1658" t="str">
            <v xml:space="preserve"> </v>
          </cell>
        </row>
        <row r="1659">
          <cell r="S1659" t="str">
            <v xml:space="preserve"> </v>
          </cell>
        </row>
        <row r="1660">
          <cell r="S1660" t="str">
            <v xml:space="preserve"> </v>
          </cell>
        </row>
        <row r="1661">
          <cell r="S1661" t="str">
            <v xml:space="preserve"> </v>
          </cell>
        </row>
        <row r="1662">
          <cell r="S1662" t="str">
            <v xml:space="preserve"> </v>
          </cell>
        </row>
        <row r="1663">
          <cell r="S1663" t="str">
            <v xml:space="preserve"> </v>
          </cell>
        </row>
        <row r="1664">
          <cell r="S1664" t="str">
            <v xml:space="preserve"> </v>
          </cell>
        </row>
        <row r="1665">
          <cell r="S1665" t="str">
            <v xml:space="preserve"> </v>
          </cell>
        </row>
        <row r="1666">
          <cell r="S1666" t="str">
            <v xml:space="preserve"> </v>
          </cell>
        </row>
        <row r="1667">
          <cell r="S1667" t="str">
            <v xml:space="preserve"> </v>
          </cell>
        </row>
        <row r="1668">
          <cell r="S1668" t="str">
            <v xml:space="preserve"> </v>
          </cell>
        </row>
        <row r="1669">
          <cell r="S1669" t="str">
            <v xml:space="preserve"> </v>
          </cell>
        </row>
        <row r="1670">
          <cell r="S1670" t="str">
            <v xml:space="preserve"> </v>
          </cell>
        </row>
        <row r="1671">
          <cell r="S1671" t="str">
            <v xml:space="preserve"> </v>
          </cell>
        </row>
        <row r="1672">
          <cell r="S1672" t="str">
            <v xml:space="preserve"> </v>
          </cell>
        </row>
        <row r="1673">
          <cell r="S1673" t="str">
            <v xml:space="preserve"> </v>
          </cell>
        </row>
        <row r="1674">
          <cell r="S1674" t="str">
            <v xml:space="preserve"> </v>
          </cell>
        </row>
        <row r="1675">
          <cell r="S1675" t="str">
            <v xml:space="preserve"> </v>
          </cell>
        </row>
        <row r="1676">
          <cell r="S1676" t="str">
            <v xml:space="preserve"> </v>
          </cell>
        </row>
        <row r="1677">
          <cell r="S1677" t="str">
            <v xml:space="preserve"> </v>
          </cell>
        </row>
        <row r="1678">
          <cell r="S1678" t="str">
            <v xml:space="preserve"> </v>
          </cell>
        </row>
        <row r="1679">
          <cell r="S1679" t="str">
            <v xml:space="preserve"> </v>
          </cell>
        </row>
        <row r="1680">
          <cell r="S1680" t="str">
            <v xml:space="preserve"> </v>
          </cell>
        </row>
        <row r="1681">
          <cell r="S1681" t="str">
            <v xml:space="preserve"> </v>
          </cell>
        </row>
        <row r="1682">
          <cell r="S1682" t="str">
            <v xml:space="preserve"> </v>
          </cell>
        </row>
        <row r="1683">
          <cell r="S1683" t="str">
            <v xml:space="preserve"> </v>
          </cell>
        </row>
        <row r="1684">
          <cell r="S1684" t="str">
            <v xml:space="preserve"> </v>
          </cell>
        </row>
        <row r="1685">
          <cell r="S1685" t="str">
            <v xml:space="preserve"> </v>
          </cell>
        </row>
        <row r="1686">
          <cell r="S1686" t="str">
            <v xml:space="preserve"> </v>
          </cell>
        </row>
        <row r="1687">
          <cell r="S1687" t="str">
            <v xml:space="preserve"> </v>
          </cell>
        </row>
        <row r="1688">
          <cell r="S1688" t="str">
            <v xml:space="preserve"> </v>
          </cell>
        </row>
        <row r="1689">
          <cell r="S1689" t="str">
            <v xml:space="preserve"> </v>
          </cell>
        </row>
        <row r="1690">
          <cell r="S1690" t="str">
            <v xml:space="preserve"> </v>
          </cell>
        </row>
        <row r="1691">
          <cell r="S1691" t="str">
            <v xml:space="preserve"> </v>
          </cell>
        </row>
        <row r="1692">
          <cell r="S1692" t="str">
            <v xml:space="preserve"> </v>
          </cell>
        </row>
        <row r="1693">
          <cell r="S1693" t="str">
            <v xml:space="preserve"> </v>
          </cell>
        </row>
        <row r="1694">
          <cell r="S1694" t="str">
            <v xml:space="preserve"> </v>
          </cell>
        </row>
        <row r="1695">
          <cell r="S1695" t="str">
            <v xml:space="preserve"> </v>
          </cell>
        </row>
        <row r="1696">
          <cell r="S1696" t="str">
            <v xml:space="preserve"> </v>
          </cell>
        </row>
        <row r="1697">
          <cell r="S1697" t="str">
            <v xml:space="preserve"> </v>
          </cell>
        </row>
        <row r="1698">
          <cell r="S1698" t="str">
            <v xml:space="preserve"> </v>
          </cell>
        </row>
        <row r="1699">
          <cell r="S1699" t="str">
            <v xml:space="preserve"> </v>
          </cell>
        </row>
        <row r="1700">
          <cell r="S1700" t="str">
            <v xml:space="preserve"> </v>
          </cell>
        </row>
        <row r="1701">
          <cell r="S1701" t="str">
            <v xml:space="preserve"> </v>
          </cell>
        </row>
        <row r="1702">
          <cell r="S1702" t="str">
            <v xml:space="preserve"> </v>
          </cell>
        </row>
        <row r="1703">
          <cell r="S1703" t="str">
            <v xml:space="preserve"> </v>
          </cell>
        </row>
        <row r="1704">
          <cell r="S1704" t="str">
            <v xml:space="preserve"> </v>
          </cell>
        </row>
        <row r="1705">
          <cell r="S1705" t="str">
            <v xml:space="preserve"> </v>
          </cell>
        </row>
        <row r="1706">
          <cell r="S1706" t="str">
            <v xml:space="preserve"> </v>
          </cell>
        </row>
        <row r="1707">
          <cell r="S1707" t="str">
            <v xml:space="preserve"> </v>
          </cell>
        </row>
        <row r="1708">
          <cell r="S1708" t="str">
            <v xml:space="preserve"> </v>
          </cell>
        </row>
        <row r="1709">
          <cell r="S1709" t="str">
            <v xml:space="preserve"> </v>
          </cell>
        </row>
        <row r="1710">
          <cell r="S1710" t="str">
            <v xml:space="preserve"> </v>
          </cell>
        </row>
        <row r="1711">
          <cell r="S1711" t="str">
            <v xml:space="preserve"> </v>
          </cell>
        </row>
        <row r="1712">
          <cell r="S1712" t="str">
            <v xml:space="preserve"> </v>
          </cell>
        </row>
        <row r="1713">
          <cell r="S1713" t="str">
            <v xml:space="preserve"> </v>
          </cell>
        </row>
        <row r="1714">
          <cell r="S1714" t="str">
            <v xml:space="preserve"> </v>
          </cell>
        </row>
        <row r="1715">
          <cell r="S1715" t="str">
            <v xml:space="preserve"> </v>
          </cell>
        </row>
        <row r="1716">
          <cell r="S1716" t="str">
            <v xml:space="preserve"> </v>
          </cell>
        </row>
        <row r="1717">
          <cell r="S1717" t="str">
            <v xml:space="preserve"> </v>
          </cell>
        </row>
        <row r="1718">
          <cell r="S1718" t="str">
            <v xml:space="preserve"> </v>
          </cell>
        </row>
        <row r="1719">
          <cell r="S1719" t="str">
            <v xml:space="preserve"> </v>
          </cell>
        </row>
        <row r="1720">
          <cell r="S1720" t="str">
            <v xml:space="preserve"> </v>
          </cell>
        </row>
        <row r="1721">
          <cell r="S1721" t="str">
            <v xml:space="preserve"> </v>
          </cell>
        </row>
        <row r="1722">
          <cell r="S1722" t="str">
            <v xml:space="preserve"> </v>
          </cell>
        </row>
        <row r="1723">
          <cell r="S1723" t="str">
            <v xml:space="preserve"> </v>
          </cell>
        </row>
        <row r="1724">
          <cell r="S1724" t="str">
            <v xml:space="preserve"> </v>
          </cell>
        </row>
        <row r="1725">
          <cell r="S1725" t="str">
            <v xml:space="preserve"> </v>
          </cell>
        </row>
        <row r="1726">
          <cell r="S1726" t="str">
            <v xml:space="preserve"> </v>
          </cell>
        </row>
        <row r="1727">
          <cell r="S1727" t="str">
            <v xml:space="preserve"> </v>
          </cell>
        </row>
        <row r="1728">
          <cell r="S1728" t="str">
            <v xml:space="preserve"> </v>
          </cell>
        </row>
        <row r="1729">
          <cell r="S1729" t="str">
            <v xml:space="preserve"> </v>
          </cell>
        </row>
        <row r="1730">
          <cell r="S1730" t="str">
            <v xml:space="preserve"> </v>
          </cell>
        </row>
        <row r="1731">
          <cell r="S1731" t="str">
            <v xml:space="preserve"> </v>
          </cell>
        </row>
        <row r="1732">
          <cell r="S1732" t="str">
            <v xml:space="preserve"> </v>
          </cell>
        </row>
        <row r="1733">
          <cell r="S1733" t="str">
            <v xml:space="preserve"> </v>
          </cell>
        </row>
        <row r="1734">
          <cell r="S1734" t="str">
            <v xml:space="preserve"> </v>
          </cell>
        </row>
        <row r="1735">
          <cell r="S1735" t="str">
            <v xml:space="preserve"> </v>
          </cell>
        </row>
        <row r="1736">
          <cell r="S1736" t="str">
            <v xml:space="preserve"> </v>
          </cell>
        </row>
        <row r="1737">
          <cell r="S1737" t="str">
            <v xml:space="preserve"> </v>
          </cell>
        </row>
        <row r="1738">
          <cell r="S1738" t="str">
            <v xml:space="preserve"> </v>
          </cell>
        </row>
        <row r="1739">
          <cell r="S1739" t="str">
            <v xml:space="preserve"> </v>
          </cell>
        </row>
        <row r="1740">
          <cell r="S1740" t="str">
            <v xml:space="preserve"> </v>
          </cell>
        </row>
        <row r="1741">
          <cell r="S1741" t="str">
            <v xml:space="preserve"> </v>
          </cell>
        </row>
        <row r="1742">
          <cell r="S1742" t="str">
            <v xml:space="preserve"> </v>
          </cell>
        </row>
        <row r="1743">
          <cell r="S1743" t="str">
            <v xml:space="preserve"> </v>
          </cell>
        </row>
        <row r="1744">
          <cell r="S1744" t="str">
            <v xml:space="preserve"> </v>
          </cell>
        </row>
        <row r="1745">
          <cell r="S1745" t="str">
            <v xml:space="preserve"> </v>
          </cell>
        </row>
        <row r="1746">
          <cell r="S1746" t="str">
            <v xml:space="preserve"> </v>
          </cell>
        </row>
        <row r="1747">
          <cell r="S1747" t="str">
            <v xml:space="preserve"> </v>
          </cell>
        </row>
        <row r="1748">
          <cell r="S1748" t="str">
            <v xml:space="preserve"> </v>
          </cell>
        </row>
        <row r="1749">
          <cell r="S1749" t="str">
            <v xml:space="preserve"> </v>
          </cell>
        </row>
        <row r="1750">
          <cell r="S1750" t="str">
            <v xml:space="preserve"> </v>
          </cell>
        </row>
        <row r="1751">
          <cell r="S1751" t="str">
            <v xml:space="preserve"> </v>
          </cell>
        </row>
        <row r="1752">
          <cell r="S1752" t="str">
            <v xml:space="preserve"> </v>
          </cell>
        </row>
        <row r="1753">
          <cell r="S1753" t="str">
            <v xml:space="preserve"> </v>
          </cell>
        </row>
        <row r="1754">
          <cell r="S1754" t="str">
            <v xml:space="preserve"> </v>
          </cell>
        </row>
        <row r="1755">
          <cell r="S1755" t="str">
            <v xml:space="preserve"> </v>
          </cell>
        </row>
        <row r="1756">
          <cell r="S1756" t="str">
            <v xml:space="preserve"> </v>
          </cell>
        </row>
        <row r="1757">
          <cell r="S1757" t="str">
            <v xml:space="preserve"> </v>
          </cell>
        </row>
        <row r="1758">
          <cell r="S1758" t="str">
            <v xml:space="preserve"> </v>
          </cell>
        </row>
        <row r="1759">
          <cell r="S1759" t="str">
            <v xml:space="preserve"> </v>
          </cell>
        </row>
        <row r="1760">
          <cell r="S1760" t="str">
            <v xml:space="preserve"> </v>
          </cell>
        </row>
        <row r="1761">
          <cell r="S1761" t="str">
            <v xml:space="preserve"> </v>
          </cell>
        </row>
        <row r="1762">
          <cell r="S1762" t="str">
            <v xml:space="preserve"> </v>
          </cell>
        </row>
        <row r="1763">
          <cell r="S1763" t="str">
            <v xml:space="preserve"> </v>
          </cell>
        </row>
        <row r="1764">
          <cell r="S1764" t="str">
            <v xml:space="preserve"> </v>
          </cell>
        </row>
        <row r="1765">
          <cell r="S1765" t="str">
            <v xml:space="preserve"> </v>
          </cell>
        </row>
        <row r="1766">
          <cell r="S1766" t="str">
            <v xml:space="preserve"> </v>
          </cell>
        </row>
        <row r="1767">
          <cell r="S1767" t="str">
            <v xml:space="preserve"> </v>
          </cell>
        </row>
        <row r="1768">
          <cell r="S1768" t="str">
            <v xml:space="preserve"> </v>
          </cell>
        </row>
        <row r="1769">
          <cell r="S1769" t="str">
            <v xml:space="preserve"> </v>
          </cell>
        </row>
        <row r="1770">
          <cell r="S1770" t="str">
            <v xml:space="preserve"> </v>
          </cell>
        </row>
        <row r="1771">
          <cell r="S1771" t="str">
            <v xml:space="preserve"> </v>
          </cell>
        </row>
        <row r="1772">
          <cell r="S1772" t="str">
            <v xml:space="preserve"> </v>
          </cell>
        </row>
        <row r="1773">
          <cell r="S1773" t="str">
            <v xml:space="preserve"> </v>
          </cell>
        </row>
        <row r="1774">
          <cell r="S1774" t="str">
            <v xml:space="preserve"> </v>
          </cell>
        </row>
        <row r="1775">
          <cell r="S1775" t="str">
            <v xml:space="preserve"> </v>
          </cell>
        </row>
        <row r="1776">
          <cell r="S1776" t="str">
            <v xml:space="preserve"> </v>
          </cell>
        </row>
        <row r="1777">
          <cell r="S1777" t="str">
            <v xml:space="preserve"> </v>
          </cell>
        </row>
        <row r="1778">
          <cell r="S1778" t="str">
            <v xml:space="preserve"> </v>
          </cell>
        </row>
        <row r="1779">
          <cell r="S1779" t="str">
            <v xml:space="preserve"> </v>
          </cell>
        </row>
        <row r="1780">
          <cell r="S1780" t="str">
            <v xml:space="preserve"> </v>
          </cell>
        </row>
        <row r="1781">
          <cell r="S1781" t="str">
            <v xml:space="preserve"> </v>
          </cell>
        </row>
        <row r="1782">
          <cell r="S1782" t="str">
            <v xml:space="preserve"> </v>
          </cell>
        </row>
        <row r="1783">
          <cell r="S1783" t="str">
            <v xml:space="preserve"> </v>
          </cell>
        </row>
        <row r="1784">
          <cell r="S1784" t="str">
            <v xml:space="preserve"> </v>
          </cell>
        </row>
        <row r="1785">
          <cell r="S1785" t="str">
            <v xml:space="preserve"> </v>
          </cell>
        </row>
        <row r="1786">
          <cell r="S1786" t="str">
            <v xml:space="preserve"> </v>
          </cell>
        </row>
        <row r="1787">
          <cell r="S1787" t="str">
            <v xml:space="preserve"> </v>
          </cell>
        </row>
        <row r="1788">
          <cell r="S1788" t="str">
            <v xml:space="preserve"> </v>
          </cell>
        </row>
        <row r="1789">
          <cell r="S1789" t="str">
            <v xml:space="preserve"> </v>
          </cell>
        </row>
        <row r="1790">
          <cell r="S1790" t="str">
            <v xml:space="preserve"> </v>
          </cell>
        </row>
        <row r="1791">
          <cell r="S1791" t="str">
            <v xml:space="preserve"> </v>
          </cell>
        </row>
        <row r="1792">
          <cell r="S1792" t="str">
            <v xml:space="preserve"> </v>
          </cell>
        </row>
        <row r="1793">
          <cell r="S1793" t="str">
            <v xml:space="preserve"> </v>
          </cell>
        </row>
        <row r="1794">
          <cell r="S1794" t="str">
            <v xml:space="preserve"> </v>
          </cell>
        </row>
        <row r="1795">
          <cell r="S1795" t="str">
            <v xml:space="preserve"> </v>
          </cell>
        </row>
        <row r="1796">
          <cell r="S1796" t="str">
            <v xml:space="preserve"> </v>
          </cell>
        </row>
        <row r="1797">
          <cell r="S1797" t="str">
            <v xml:space="preserve"> </v>
          </cell>
        </row>
        <row r="1798">
          <cell r="S1798" t="str">
            <v xml:space="preserve"> </v>
          </cell>
        </row>
        <row r="1799">
          <cell r="S1799" t="str">
            <v xml:space="preserve"> </v>
          </cell>
        </row>
        <row r="1800">
          <cell r="S1800" t="str">
            <v xml:space="preserve"> </v>
          </cell>
        </row>
        <row r="1801">
          <cell r="S1801" t="str">
            <v xml:space="preserve"> </v>
          </cell>
        </row>
        <row r="1802">
          <cell r="S1802" t="str">
            <v xml:space="preserve"> </v>
          </cell>
        </row>
        <row r="1803">
          <cell r="S1803" t="str">
            <v xml:space="preserve"> </v>
          </cell>
        </row>
        <row r="1804">
          <cell r="S1804" t="str">
            <v xml:space="preserve"> </v>
          </cell>
        </row>
        <row r="1805">
          <cell r="S1805" t="str">
            <v xml:space="preserve"> </v>
          </cell>
        </row>
        <row r="1806">
          <cell r="S1806" t="str">
            <v xml:space="preserve"> </v>
          </cell>
        </row>
        <row r="1807">
          <cell r="S1807" t="str">
            <v xml:space="preserve"> </v>
          </cell>
        </row>
        <row r="1808">
          <cell r="S1808" t="str">
            <v xml:space="preserve"> </v>
          </cell>
        </row>
        <row r="1809">
          <cell r="S1809" t="str">
            <v xml:space="preserve"> </v>
          </cell>
        </row>
        <row r="1810">
          <cell r="S1810" t="str">
            <v xml:space="preserve"> </v>
          </cell>
        </row>
        <row r="1811">
          <cell r="S1811" t="str">
            <v xml:space="preserve"> </v>
          </cell>
        </row>
        <row r="1812">
          <cell r="S1812" t="str">
            <v xml:space="preserve"> </v>
          </cell>
        </row>
        <row r="1813">
          <cell r="S1813" t="str">
            <v xml:space="preserve"> </v>
          </cell>
        </row>
        <row r="1814">
          <cell r="S1814" t="str">
            <v xml:space="preserve"> </v>
          </cell>
        </row>
        <row r="1815">
          <cell r="S1815" t="str">
            <v xml:space="preserve"> </v>
          </cell>
        </row>
        <row r="1816">
          <cell r="S1816" t="str">
            <v xml:space="preserve"> </v>
          </cell>
        </row>
        <row r="1817">
          <cell r="S1817" t="str">
            <v xml:space="preserve"> </v>
          </cell>
        </row>
        <row r="1818">
          <cell r="S1818" t="str">
            <v xml:space="preserve"> </v>
          </cell>
        </row>
        <row r="1819">
          <cell r="S1819" t="str">
            <v xml:space="preserve"> </v>
          </cell>
        </row>
        <row r="1820">
          <cell r="S1820" t="str">
            <v xml:space="preserve"> </v>
          </cell>
        </row>
        <row r="1821">
          <cell r="S1821" t="str">
            <v xml:space="preserve"> </v>
          </cell>
        </row>
        <row r="1822">
          <cell r="S1822" t="str">
            <v xml:space="preserve"> </v>
          </cell>
        </row>
        <row r="1823">
          <cell r="S1823" t="str">
            <v xml:space="preserve"> </v>
          </cell>
        </row>
        <row r="1824">
          <cell r="S1824" t="str">
            <v xml:space="preserve"> </v>
          </cell>
        </row>
        <row r="1825">
          <cell r="S1825" t="str">
            <v xml:space="preserve"> </v>
          </cell>
        </row>
        <row r="1826">
          <cell r="S1826" t="str">
            <v xml:space="preserve"> </v>
          </cell>
        </row>
        <row r="1827">
          <cell r="S1827" t="str">
            <v xml:space="preserve"> </v>
          </cell>
        </row>
        <row r="1828">
          <cell r="S1828" t="str">
            <v xml:space="preserve"> </v>
          </cell>
        </row>
        <row r="1829">
          <cell r="S1829" t="str">
            <v xml:space="preserve"> </v>
          </cell>
        </row>
        <row r="1830">
          <cell r="S1830" t="str">
            <v xml:space="preserve"> </v>
          </cell>
        </row>
        <row r="1831">
          <cell r="S1831" t="str">
            <v xml:space="preserve"> </v>
          </cell>
        </row>
        <row r="1832">
          <cell r="S1832" t="str">
            <v xml:space="preserve"> </v>
          </cell>
        </row>
        <row r="1833">
          <cell r="S1833" t="str">
            <v xml:space="preserve"> </v>
          </cell>
        </row>
        <row r="1834">
          <cell r="S1834" t="str">
            <v xml:space="preserve"> </v>
          </cell>
        </row>
        <row r="1835">
          <cell r="S1835" t="str">
            <v xml:space="preserve"> </v>
          </cell>
        </row>
        <row r="1836">
          <cell r="S1836" t="str">
            <v xml:space="preserve"> </v>
          </cell>
        </row>
        <row r="1837">
          <cell r="S1837" t="str">
            <v xml:space="preserve"> </v>
          </cell>
        </row>
        <row r="1838">
          <cell r="S1838" t="str">
            <v xml:space="preserve"> </v>
          </cell>
        </row>
        <row r="1839">
          <cell r="S1839" t="str">
            <v xml:space="preserve"> </v>
          </cell>
        </row>
        <row r="1840">
          <cell r="S1840" t="str">
            <v xml:space="preserve"> </v>
          </cell>
        </row>
        <row r="1841">
          <cell r="S1841" t="str">
            <v xml:space="preserve"> </v>
          </cell>
        </row>
        <row r="1842">
          <cell r="S1842" t="str">
            <v xml:space="preserve"> </v>
          </cell>
        </row>
        <row r="1843">
          <cell r="S1843" t="str">
            <v xml:space="preserve"> </v>
          </cell>
        </row>
        <row r="1844">
          <cell r="S1844" t="str">
            <v xml:space="preserve"> </v>
          </cell>
        </row>
        <row r="1845">
          <cell r="S1845" t="str">
            <v xml:space="preserve"> </v>
          </cell>
        </row>
        <row r="1846">
          <cell r="S1846" t="str">
            <v xml:space="preserve"> </v>
          </cell>
        </row>
        <row r="1847">
          <cell r="S1847" t="str">
            <v xml:space="preserve"> </v>
          </cell>
        </row>
        <row r="1848">
          <cell r="S1848" t="str">
            <v xml:space="preserve"> </v>
          </cell>
        </row>
        <row r="1849">
          <cell r="S1849" t="str">
            <v xml:space="preserve"> </v>
          </cell>
        </row>
        <row r="1850">
          <cell r="S1850" t="str">
            <v xml:space="preserve"> </v>
          </cell>
        </row>
        <row r="1851">
          <cell r="S1851" t="str">
            <v xml:space="preserve"> </v>
          </cell>
        </row>
        <row r="1852">
          <cell r="S1852" t="str">
            <v xml:space="preserve"> </v>
          </cell>
        </row>
        <row r="1853">
          <cell r="S1853" t="str">
            <v xml:space="preserve"> </v>
          </cell>
        </row>
        <row r="1854">
          <cell r="S1854" t="str">
            <v xml:space="preserve"> </v>
          </cell>
        </row>
        <row r="1855">
          <cell r="S1855" t="str">
            <v xml:space="preserve"> </v>
          </cell>
        </row>
        <row r="1856">
          <cell r="S1856" t="str">
            <v xml:space="preserve"> </v>
          </cell>
        </row>
        <row r="1857">
          <cell r="S1857" t="str">
            <v xml:space="preserve"> </v>
          </cell>
        </row>
        <row r="1858">
          <cell r="S1858" t="str">
            <v xml:space="preserve"> </v>
          </cell>
        </row>
        <row r="1859">
          <cell r="S1859" t="str">
            <v xml:space="preserve"> </v>
          </cell>
        </row>
        <row r="1860">
          <cell r="S1860" t="str">
            <v xml:space="preserve"> </v>
          </cell>
        </row>
        <row r="1861">
          <cell r="S1861" t="str">
            <v xml:space="preserve"> </v>
          </cell>
        </row>
        <row r="1862">
          <cell r="S1862" t="str">
            <v xml:space="preserve"> </v>
          </cell>
        </row>
        <row r="1863">
          <cell r="S1863" t="str">
            <v xml:space="preserve"> </v>
          </cell>
        </row>
        <row r="1864">
          <cell r="S1864" t="str">
            <v xml:space="preserve"> </v>
          </cell>
        </row>
        <row r="1865">
          <cell r="S1865" t="str">
            <v xml:space="preserve"> </v>
          </cell>
        </row>
        <row r="1866">
          <cell r="S1866" t="str">
            <v xml:space="preserve"> </v>
          </cell>
        </row>
        <row r="1867">
          <cell r="S1867" t="str">
            <v xml:space="preserve"> </v>
          </cell>
        </row>
        <row r="1868">
          <cell r="S1868" t="str">
            <v xml:space="preserve"> </v>
          </cell>
        </row>
        <row r="1869">
          <cell r="S1869" t="str">
            <v xml:space="preserve"> </v>
          </cell>
        </row>
        <row r="1870">
          <cell r="S1870" t="str">
            <v xml:space="preserve"> </v>
          </cell>
        </row>
        <row r="1871">
          <cell r="S1871" t="str">
            <v xml:space="preserve"> </v>
          </cell>
        </row>
        <row r="1872">
          <cell r="S1872" t="str">
            <v xml:space="preserve"> </v>
          </cell>
        </row>
        <row r="1873">
          <cell r="S1873" t="str">
            <v xml:space="preserve"> </v>
          </cell>
        </row>
        <row r="1874">
          <cell r="S1874" t="str">
            <v xml:space="preserve"> </v>
          </cell>
        </row>
        <row r="1875">
          <cell r="S1875" t="str">
            <v xml:space="preserve"> </v>
          </cell>
        </row>
        <row r="1876">
          <cell r="S1876" t="str">
            <v xml:space="preserve"> </v>
          </cell>
        </row>
        <row r="1877">
          <cell r="S1877" t="str">
            <v xml:space="preserve"> </v>
          </cell>
        </row>
        <row r="1878">
          <cell r="S1878" t="str">
            <v xml:space="preserve"> </v>
          </cell>
        </row>
        <row r="1879">
          <cell r="S1879" t="str">
            <v xml:space="preserve"> </v>
          </cell>
        </row>
        <row r="1880">
          <cell r="S1880" t="str">
            <v xml:space="preserve"> </v>
          </cell>
        </row>
        <row r="1881">
          <cell r="S1881" t="str">
            <v xml:space="preserve"> </v>
          </cell>
        </row>
        <row r="1882">
          <cell r="S1882" t="str">
            <v xml:space="preserve"> </v>
          </cell>
        </row>
        <row r="1883">
          <cell r="S1883" t="str">
            <v xml:space="preserve"> </v>
          </cell>
        </row>
        <row r="1884">
          <cell r="S1884" t="str">
            <v xml:space="preserve"> </v>
          </cell>
        </row>
        <row r="1885">
          <cell r="S1885" t="str">
            <v xml:space="preserve"> </v>
          </cell>
        </row>
        <row r="1886">
          <cell r="S1886" t="str">
            <v xml:space="preserve"> </v>
          </cell>
        </row>
        <row r="1887">
          <cell r="S1887" t="str">
            <v xml:space="preserve"> </v>
          </cell>
        </row>
        <row r="1888">
          <cell r="S1888" t="str">
            <v xml:space="preserve"> </v>
          </cell>
        </row>
        <row r="1889">
          <cell r="S1889" t="str">
            <v xml:space="preserve"> </v>
          </cell>
        </row>
        <row r="1890">
          <cell r="S1890" t="str">
            <v xml:space="preserve"> </v>
          </cell>
        </row>
        <row r="1891">
          <cell r="S1891" t="str">
            <v xml:space="preserve"> </v>
          </cell>
        </row>
        <row r="1892">
          <cell r="S1892" t="str">
            <v xml:space="preserve"> </v>
          </cell>
        </row>
        <row r="1893">
          <cell r="S1893" t="str">
            <v xml:space="preserve"> </v>
          </cell>
        </row>
        <row r="1894">
          <cell r="S1894" t="str">
            <v xml:space="preserve"> </v>
          </cell>
        </row>
        <row r="1895">
          <cell r="S1895" t="str">
            <v xml:space="preserve"> </v>
          </cell>
        </row>
        <row r="1896">
          <cell r="S1896" t="str">
            <v xml:space="preserve"> </v>
          </cell>
        </row>
        <row r="1897">
          <cell r="S1897" t="str">
            <v xml:space="preserve"> </v>
          </cell>
        </row>
        <row r="1898">
          <cell r="S1898" t="str">
            <v xml:space="preserve"> </v>
          </cell>
        </row>
        <row r="1899">
          <cell r="S1899" t="str">
            <v xml:space="preserve"> </v>
          </cell>
        </row>
        <row r="1900">
          <cell r="S1900" t="str">
            <v xml:space="preserve"> </v>
          </cell>
        </row>
        <row r="1901">
          <cell r="S1901" t="str">
            <v xml:space="preserve"> </v>
          </cell>
        </row>
        <row r="1902">
          <cell r="S1902" t="str">
            <v xml:space="preserve"> </v>
          </cell>
        </row>
        <row r="1903">
          <cell r="S1903" t="str">
            <v xml:space="preserve"> </v>
          </cell>
        </row>
        <row r="1904">
          <cell r="S1904" t="str">
            <v xml:space="preserve"> </v>
          </cell>
        </row>
        <row r="1905">
          <cell r="S1905" t="str">
            <v xml:space="preserve"> </v>
          </cell>
        </row>
        <row r="1906">
          <cell r="S1906" t="str">
            <v xml:space="preserve"> </v>
          </cell>
        </row>
        <row r="1907">
          <cell r="S1907" t="str">
            <v xml:space="preserve"> </v>
          </cell>
        </row>
        <row r="1908">
          <cell r="S1908" t="str">
            <v xml:space="preserve"> </v>
          </cell>
        </row>
        <row r="1909">
          <cell r="S1909" t="str">
            <v xml:space="preserve"> </v>
          </cell>
        </row>
        <row r="1910">
          <cell r="S1910" t="str">
            <v xml:space="preserve"> </v>
          </cell>
        </row>
        <row r="1911">
          <cell r="S1911" t="str">
            <v xml:space="preserve"> </v>
          </cell>
        </row>
        <row r="1912">
          <cell r="S1912" t="str">
            <v xml:space="preserve"> </v>
          </cell>
        </row>
        <row r="1913">
          <cell r="S1913" t="str">
            <v xml:space="preserve"> </v>
          </cell>
        </row>
        <row r="1914">
          <cell r="S1914" t="str">
            <v xml:space="preserve"> </v>
          </cell>
        </row>
        <row r="1915">
          <cell r="S1915" t="str">
            <v xml:space="preserve"> </v>
          </cell>
        </row>
        <row r="1916">
          <cell r="S1916" t="str">
            <v xml:space="preserve"> </v>
          </cell>
        </row>
        <row r="1917">
          <cell r="S1917" t="str">
            <v xml:space="preserve"> </v>
          </cell>
        </row>
        <row r="1918">
          <cell r="S1918" t="str">
            <v xml:space="preserve"> </v>
          </cell>
        </row>
        <row r="1919">
          <cell r="S1919" t="str">
            <v xml:space="preserve"> </v>
          </cell>
        </row>
        <row r="1920">
          <cell r="S1920" t="str">
            <v xml:space="preserve"> </v>
          </cell>
        </row>
        <row r="1921">
          <cell r="S1921" t="str">
            <v xml:space="preserve"> </v>
          </cell>
        </row>
        <row r="1922">
          <cell r="S1922" t="str">
            <v xml:space="preserve"> </v>
          </cell>
        </row>
        <row r="1923">
          <cell r="S1923" t="str">
            <v xml:space="preserve"> </v>
          </cell>
        </row>
        <row r="1924">
          <cell r="S1924" t="str">
            <v xml:space="preserve"> </v>
          </cell>
        </row>
        <row r="1925">
          <cell r="S1925" t="str">
            <v xml:space="preserve"> </v>
          </cell>
        </row>
        <row r="1926">
          <cell r="S1926" t="str">
            <v xml:space="preserve"> </v>
          </cell>
        </row>
        <row r="1927">
          <cell r="S1927" t="str">
            <v xml:space="preserve"> </v>
          </cell>
        </row>
        <row r="1928">
          <cell r="S1928" t="str">
            <v xml:space="preserve"> </v>
          </cell>
        </row>
        <row r="1929">
          <cell r="S1929" t="str">
            <v xml:space="preserve"> </v>
          </cell>
        </row>
        <row r="1930">
          <cell r="S1930" t="str">
            <v xml:space="preserve"> </v>
          </cell>
        </row>
        <row r="1931">
          <cell r="S1931" t="str">
            <v xml:space="preserve"> </v>
          </cell>
        </row>
        <row r="1932">
          <cell r="S1932" t="str">
            <v xml:space="preserve"> </v>
          </cell>
        </row>
        <row r="1933">
          <cell r="S1933" t="str">
            <v xml:space="preserve"> </v>
          </cell>
        </row>
        <row r="1934">
          <cell r="S1934" t="str">
            <v xml:space="preserve"> </v>
          </cell>
        </row>
        <row r="1935">
          <cell r="S1935" t="str">
            <v xml:space="preserve"> </v>
          </cell>
        </row>
        <row r="1936">
          <cell r="S1936" t="str">
            <v xml:space="preserve"> </v>
          </cell>
        </row>
        <row r="1937">
          <cell r="S1937" t="str">
            <v xml:space="preserve"> </v>
          </cell>
        </row>
        <row r="1938">
          <cell r="S1938" t="str">
            <v xml:space="preserve"> </v>
          </cell>
        </row>
        <row r="1939">
          <cell r="S1939" t="str">
            <v xml:space="preserve"> </v>
          </cell>
        </row>
        <row r="1940">
          <cell r="S1940" t="str">
            <v xml:space="preserve"> </v>
          </cell>
        </row>
        <row r="1941">
          <cell r="S1941" t="str">
            <v xml:space="preserve"> </v>
          </cell>
        </row>
        <row r="1942">
          <cell r="S1942" t="str">
            <v xml:space="preserve"> </v>
          </cell>
        </row>
        <row r="1943">
          <cell r="S1943" t="str">
            <v xml:space="preserve"> </v>
          </cell>
        </row>
        <row r="1944">
          <cell r="S1944" t="str">
            <v xml:space="preserve"> </v>
          </cell>
        </row>
        <row r="1945">
          <cell r="S1945" t="str">
            <v xml:space="preserve"> </v>
          </cell>
        </row>
        <row r="1946">
          <cell r="S1946" t="str">
            <v xml:space="preserve"> </v>
          </cell>
        </row>
        <row r="1947">
          <cell r="S1947" t="str">
            <v xml:space="preserve"> </v>
          </cell>
        </row>
        <row r="1948">
          <cell r="S1948" t="str">
            <v xml:space="preserve"> </v>
          </cell>
        </row>
        <row r="1949">
          <cell r="S1949" t="str">
            <v xml:space="preserve"> </v>
          </cell>
        </row>
        <row r="1950">
          <cell r="S1950" t="str">
            <v xml:space="preserve"> </v>
          </cell>
        </row>
        <row r="1951">
          <cell r="S1951" t="str">
            <v xml:space="preserve"> </v>
          </cell>
        </row>
        <row r="1952">
          <cell r="S1952" t="str">
            <v xml:space="preserve"> </v>
          </cell>
        </row>
        <row r="1953">
          <cell r="S1953" t="str">
            <v xml:space="preserve"> </v>
          </cell>
        </row>
        <row r="1954">
          <cell r="S1954" t="str">
            <v xml:space="preserve"> </v>
          </cell>
        </row>
        <row r="1955">
          <cell r="S1955" t="str">
            <v xml:space="preserve"> </v>
          </cell>
        </row>
        <row r="1956">
          <cell r="S1956" t="str">
            <v xml:space="preserve"> </v>
          </cell>
        </row>
        <row r="1957">
          <cell r="S1957" t="str">
            <v xml:space="preserve"> </v>
          </cell>
        </row>
        <row r="1958">
          <cell r="S1958" t="str">
            <v xml:space="preserve"> </v>
          </cell>
        </row>
        <row r="1959">
          <cell r="S1959" t="str">
            <v xml:space="preserve"> </v>
          </cell>
        </row>
        <row r="1960">
          <cell r="S1960" t="str">
            <v xml:space="preserve"> </v>
          </cell>
        </row>
        <row r="1961">
          <cell r="S1961" t="str">
            <v xml:space="preserve"> </v>
          </cell>
        </row>
        <row r="1962">
          <cell r="S1962" t="str">
            <v xml:space="preserve"> </v>
          </cell>
        </row>
        <row r="1963">
          <cell r="S1963" t="str">
            <v xml:space="preserve"> </v>
          </cell>
        </row>
        <row r="1964">
          <cell r="S1964" t="str">
            <v xml:space="preserve"> </v>
          </cell>
        </row>
        <row r="1965">
          <cell r="S1965" t="str">
            <v xml:space="preserve"> </v>
          </cell>
        </row>
        <row r="1966">
          <cell r="S1966" t="str">
            <v xml:space="preserve"> </v>
          </cell>
        </row>
        <row r="1967">
          <cell r="S1967" t="str">
            <v xml:space="preserve"> </v>
          </cell>
        </row>
        <row r="1968">
          <cell r="S1968" t="str">
            <v xml:space="preserve"> </v>
          </cell>
        </row>
        <row r="1969">
          <cell r="S1969" t="str">
            <v xml:space="preserve"> </v>
          </cell>
        </row>
        <row r="1970">
          <cell r="S1970" t="str">
            <v xml:space="preserve"> </v>
          </cell>
        </row>
        <row r="1971">
          <cell r="S1971" t="str">
            <v xml:space="preserve"> </v>
          </cell>
        </row>
        <row r="1972">
          <cell r="S1972" t="str">
            <v xml:space="preserve"> </v>
          </cell>
        </row>
        <row r="1973">
          <cell r="S1973" t="str">
            <v xml:space="preserve"> </v>
          </cell>
        </row>
        <row r="1974">
          <cell r="S1974" t="str">
            <v xml:space="preserve"> </v>
          </cell>
        </row>
        <row r="1975">
          <cell r="S1975" t="str">
            <v xml:space="preserve"> </v>
          </cell>
        </row>
        <row r="1976">
          <cell r="S1976" t="str">
            <v xml:space="preserve"> </v>
          </cell>
        </row>
        <row r="1977">
          <cell r="S1977" t="str">
            <v xml:space="preserve"> </v>
          </cell>
        </row>
        <row r="1978">
          <cell r="S1978" t="str">
            <v xml:space="preserve"> </v>
          </cell>
        </row>
        <row r="1979">
          <cell r="S1979" t="str">
            <v xml:space="preserve"> </v>
          </cell>
        </row>
        <row r="1980">
          <cell r="S1980" t="str">
            <v xml:space="preserve"> </v>
          </cell>
        </row>
        <row r="1981">
          <cell r="S1981" t="str">
            <v xml:space="preserve"> </v>
          </cell>
        </row>
        <row r="1982">
          <cell r="S1982" t="str">
            <v xml:space="preserve"> </v>
          </cell>
        </row>
        <row r="1983">
          <cell r="S1983" t="str">
            <v xml:space="preserve"> </v>
          </cell>
        </row>
        <row r="1984">
          <cell r="S1984" t="str">
            <v xml:space="preserve"> </v>
          </cell>
        </row>
        <row r="1985">
          <cell r="S1985" t="str">
            <v xml:space="preserve"> </v>
          </cell>
        </row>
        <row r="1986">
          <cell r="S1986" t="str">
            <v xml:space="preserve"> </v>
          </cell>
        </row>
        <row r="1987">
          <cell r="S1987" t="str">
            <v xml:space="preserve"> </v>
          </cell>
        </row>
        <row r="1988">
          <cell r="S1988" t="str">
            <v xml:space="preserve"> </v>
          </cell>
        </row>
        <row r="1989">
          <cell r="S1989" t="str">
            <v xml:space="preserve"> </v>
          </cell>
        </row>
        <row r="1990">
          <cell r="S1990" t="str">
            <v xml:space="preserve"> </v>
          </cell>
        </row>
        <row r="1991">
          <cell r="S1991" t="str">
            <v xml:space="preserve"> </v>
          </cell>
        </row>
        <row r="1992">
          <cell r="S1992" t="str">
            <v xml:space="preserve"> </v>
          </cell>
        </row>
        <row r="1993">
          <cell r="S1993" t="str">
            <v xml:space="preserve"> </v>
          </cell>
        </row>
        <row r="1994">
          <cell r="S1994" t="str">
            <v xml:space="preserve"> </v>
          </cell>
        </row>
        <row r="1995">
          <cell r="S1995" t="str">
            <v xml:space="preserve"> </v>
          </cell>
        </row>
        <row r="1996">
          <cell r="S1996" t="str">
            <v xml:space="preserve"> </v>
          </cell>
        </row>
        <row r="1997">
          <cell r="S1997" t="str">
            <v xml:space="preserve"> </v>
          </cell>
        </row>
        <row r="1998">
          <cell r="S1998" t="str">
            <v xml:space="preserve"> </v>
          </cell>
        </row>
        <row r="1999">
          <cell r="S1999" t="str">
            <v xml:space="preserve"> </v>
          </cell>
        </row>
        <row r="2000">
          <cell r="S2000" t="str">
            <v xml:space="preserve"> </v>
          </cell>
        </row>
        <row r="2001">
          <cell r="S2001" t="str">
            <v xml:space="preserve"> </v>
          </cell>
        </row>
        <row r="2002">
          <cell r="S2002" t="str">
            <v xml:space="preserve"> </v>
          </cell>
        </row>
        <row r="2003">
          <cell r="S2003" t="str">
            <v xml:space="preserve"> </v>
          </cell>
        </row>
        <row r="2004">
          <cell r="S2004" t="str">
            <v xml:space="preserve"> </v>
          </cell>
        </row>
        <row r="2005">
          <cell r="S2005" t="str">
            <v xml:space="preserve"> </v>
          </cell>
        </row>
        <row r="2006">
          <cell r="S2006" t="str">
            <v xml:space="preserve"> </v>
          </cell>
        </row>
        <row r="2007">
          <cell r="S2007" t="str">
            <v xml:space="preserve"> </v>
          </cell>
        </row>
        <row r="2008">
          <cell r="S2008" t="str">
            <v xml:space="preserve"> </v>
          </cell>
        </row>
        <row r="2009">
          <cell r="S2009" t="str">
            <v xml:space="preserve"> </v>
          </cell>
        </row>
        <row r="2010">
          <cell r="S2010" t="str">
            <v xml:space="preserve"> </v>
          </cell>
        </row>
        <row r="2011">
          <cell r="S2011" t="str">
            <v xml:space="preserve"> </v>
          </cell>
        </row>
        <row r="2012">
          <cell r="S2012" t="str">
            <v xml:space="preserve"> </v>
          </cell>
        </row>
        <row r="2013">
          <cell r="S2013" t="str">
            <v xml:space="preserve"> </v>
          </cell>
        </row>
        <row r="2014">
          <cell r="S2014" t="str">
            <v xml:space="preserve"> </v>
          </cell>
        </row>
        <row r="2015">
          <cell r="S2015" t="str">
            <v xml:space="preserve"> </v>
          </cell>
        </row>
        <row r="2016">
          <cell r="S2016" t="str">
            <v xml:space="preserve"> </v>
          </cell>
        </row>
        <row r="2017">
          <cell r="S2017" t="str">
            <v xml:space="preserve"> </v>
          </cell>
        </row>
        <row r="2018">
          <cell r="S2018" t="str">
            <v xml:space="preserve"> </v>
          </cell>
        </row>
        <row r="2019">
          <cell r="S2019" t="str">
            <v xml:space="preserve"> </v>
          </cell>
        </row>
        <row r="2020">
          <cell r="S2020" t="str">
            <v xml:space="preserve"> </v>
          </cell>
        </row>
        <row r="2021">
          <cell r="S2021" t="str">
            <v xml:space="preserve"> </v>
          </cell>
        </row>
        <row r="2022">
          <cell r="S2022" t="str">
            <v xml:space="preserve"> </v>
          </cell>
        </row>
        <row r="2023">
          <cell r="S2023" t="str">
            <v xml:space="preserve"> </v>
          </cell>
        </row>
        <row r="2024">
          <cell r="S2024" t="str">
            <v xml:space="preserve"> </v>
          </cell>
        </row>
        <row r="2025">
          <cell r="S2025" t="str">
            <v xml:space="preserve"> </v>
          </cell>
        </row>
        <row r="2026">
          <cell r="S2026" t="str">
            <v xml:space="preserve"> </v>
          </cell>
        </row>
        <row r="2027">
          <cell r="S2027" t="str">
            <v xml:space="preserve"> </v>
          </cell>
        </row>
        <row r="2028">
          <cell r="S2028" t="str">
            <v xml:space="preserve"> </v>
          </cell>
        </row>
        <row r="2029">
          <cell r="S2029" t="str">
            <v xml:space="preserve"> </v>
          </cell>
        </row>
        <row r="2030">
          <cell r="S2030" t="str">
            <v xml:space="preserve"> </v>
          </cell>
        </row>
        <row r="2031">
          <cell r="S2031" t="str">
            <v xml:space="preserve"> </v>
          </cell>
        </row>
        <row r="2032">
          <cell r="S2032" t="str">
            <v xml:space="preserve"> </v>
          </cell>
        </row>
        <row r="2033">
          <cell r="S2033" t="str">
            <v xml:space="preserve"> </v>
          </cell>
        </row>
        <row r="2034">
          <cell r="S2034" t="str">
            <v xml:space="preserve"> </v>
          </cell>
        </row>
        <row r="2035">
          <cell r="S2035" t="str">
            <v xml:space="preserve"> </v>
          </cell>
        </row>
        <row r="2036">
          <cell r="S2036" t="str">
            <v xml:space="preserve"> </v>
          </cell>
        </row>
        <row r="2037">
          <cell r="S2037" t="str">
            <v xml:space="preserve"> </v>
          </cell>
        </row>
        <row r="2038">
          <cell r="S2038" t="str">
            <v xml:space="preserve"> </v>
          </cell>
        </row>
        <row r="2039">
          <cell r="S2039" t="str">
            <v xml:space="preserve"> </v>
          </cell>
        </row>
        <row r="2040">
          <cell r="S2040" t="str">
            <v xml:space="preserve"> </v>
          </cell>
        </row>
        <row r="2041">
          <cell r="S2041" t="str">
            <v xml:space="preserve"> </v>
          </cell>
        </row>
        <row r="2042">
          <cell r="S2042" t="str">
            <v xml:space="preserve"> </v>
          </cell>
        </row>
        <row r="2043">
          <cell r="S2043" t="str">
            <v xml:space="preserve"> </v>
          </cell>
        </row>
        <row r="2044">
          <cell r="S2044" t="str">
            <v xml:space="preserve"> </v>
          </cell>
        </row>
        <row r="2045">
          <cell r="S2045" t="str">
            <v xml:space="preserve"> </v>
          </cell>
        </row>
        <row r="2046">
          <cell r="S2046" t="str">
            <v xml:space="preserve"> </v>
          </cell>
        </row>
        <row r="2047">
          <cell r="S2047" t="str">
            <v xml:space="preserve"> </v>
          </cell>
        </row>
        <row r="2048">
          <cell r="S2048" t="str">
            <v xml:space="preserve"> </v>
          </cell>
        </row>
        <row r="2049">
          <cell r="S2049" t="str">
            <v xml:space="preserve"> </v>
          </cell>
        </row>
        <row r="2050">
          <cell r="S2050" t="str">
            <v xml:space="preserve"> </v>
          </cell>
        </row>
        <row r="2051">
          <cell r="S2051" t="str">
            <v xml:space="preserve"> </v>
          </cell>
        </row>
        <row r="2052">
          <cell r="S2052" t="str">
            <v xml:space="preserve"> </v>
          </cell>
        </row>
        <row r="2053">
          <cell r="S2053" t="str">
            <v xml:space="preserve"> </v>
          </cell>
        </row>
        <row r="2054">
          <cell r="S2054" t="str">
            <v xml:space="preserve"> </v>
          </cell>
        </row>
        <row r="2055">
          <cell r="S2055" t="str">
            <v xml:space="preserve"> </v>
          </cell>
        </row>
        <row r="2056">
          <cell r="S2056" t="str">
            <v xml:space="preserve"> </v>
          </cell>
        </row>
        <row r="2057">
          <cell r="S2057" t="str">
            <v xml:space="preserve"> </v>
          </cell>
        </row>
        <row r="2058">
          <cell r="S2058" t="str">
            <v xml:space="preserve"> </v>
          </cell>
        </row>
        <row r="2059">
          <cell r="S2059" t="str">
            <v xml:space="preserve"> </v>
          </cell>
        </row>
        <row r="2060">
          <cell r="S2060" t="str">
            <v xml:space="preserve"> </v>
          </cell>
        </row>
        <row r="2061">
          <cell r="S2061" t="str">
            <v xml:space="preserve"> </v>
          </cell>
        </row>
        <row r="2062">
          <cell r="S2062" t="str">
            <v xml:space="preserve"> </v>
          </cell>
        </row>
        <row r="2063">
          <cell r="S2063" t="str">
            <v xml:space="preserve"> </v>
          </cell>
        </row>
        <row r="2064">
          <cell r="S2064" t="str">
            <v xml:space="preserve"> </v>
          </cell>
        </row>
        <row r="2065">
          <cell r="S2065" t="str">
            <v xml:space="preserve"> </v>
          </cell>
        </row>
        <row r="2066">
          <cell r="S2066" t="str">
            <v xml:space="preserve"> </v>
          </cell>
        </row>
        <row r="2067">
          <cell r="S2067" t="str">
            <v xml:space="preserve"> </v>
          </cell>
        </row>
        <row r="2068">
          <cell r="S2068" t="str">
            <v xml:space="preserve"> </v>
          </cell>
        </row>
        <row r="2069">
          <cell r="S2069" t="str">
            <v xml:space="preserve"> </v>
          </cell>
        </row>
        <row r="2070">
          <cell r="S2070" t="str">
            <v xml:space="preserve"> </v>
          </cell>
        </row>
        <row r="2071">
          <cell r="S2071" t="str">
            <v xml:space="preserve"> </v>
          </cell>
        </row>
        <row r="2072">
          <cell r="S2072" t="str">
            <v xml:space="preserve"> </v>
          </cell>
        </row>
        <row r="2073">
          <cell r="S2073" t="str">
            <v xml:space="preserve"> </v>
          </cell>
        </row>
        <row r="2074">
          <cell r="S2074" t="str">
            <v xml:space="preserve"> </v>
          </cell>
        </row>
        <row r="2075">
          <cell r="S2075" t="str">
            <v xml:space="preserve"> </v>
          </cell>
        </row>
        <row r="2076">
          <cell r="S2076" t="str">
            <v xml:space="preserve"> </v>
          </cell>
        </row>
        <row r="2077">
          <cell r="S2077" t="str">
            <v xml:space="preserve"> </v>
          </cell>
        </row>
        <row r="2078">
          <cell r="S2078" t="str">
            <v xml:space="preserve"> </v>
          </cell>
        </row>
        <row r="2079">
          <cell r="S2079" t="str">
            <v xml:space="preserve"> </v>
          </cell>
        </row>
        <row r="2080">
          <cell r="S2080" t="str">
            <v xml:space="preserve"> </v>
          </cell>
        </row>
        <row r="2081">
          <cell r="S2081" t="str">
            <v xml:space="preserve"> </v>
          </cell>
        </row>
        <row r="2082">
          <cell r="S2082" t="str">
            <v xml:space="preserve"> </v>
          </cell>
        </row>
        <row r="2083">
          <cell r="S2083" t="str">
            <v xml:space="preserve"> </v>
          </cell>
        </row>
        <row r="2084">
          <cell r="S2084" t="str">
            <v xml:space="preserve"> </v>
          </cell>
        </row>
        <row r="2085">
          <cell r="S2085" t="str">
            <v xml:space="preserve"> </v>
          </cell>
        </row>
        <row r="2086">
          <cell r="S2086" t="str">
            <v xml:space="preserve"> </v>
          </cell>
        </row>
        <row r="2087">
          <cell r="S2087" t="str">
            <v xml:space="preserve"> </v>
          </cell>
        </row>
        <row r="2088">
          <cell r="S2088" t="str">
            <v xml:space="preserve"> </v>
          </cell>
        </row>
        <row r="2089">
          <cell r="S2089" t="str">
            <v xml:space="preserve"> </v>
          </cell>
        </row>
        <row r="2090">
          <cell r="S2090" t="str">
            <v xml:space="preserve"> </v>
          </cell>
        </row>
        <row r="2091">
          <cell r="S2091" t="str">
            <v xml:space="preserve"> </v>
          </cell>
        </row>
        <row r="2092">
          <cell r="S2092" t="str">
            <v xml:space="preserve"> </v>
          </cell>
        </row>
        <row r="2093">
          <cell r="S2093" t="str">
            <v xml:space="preserve"> </v>
          </cell>
        </row>
        <row r="2094">
          <cell r="S2094" t="str">
            <v xml:space="preserve"> </v>
          </cell>
        </row>
        <row r="2095">
          <cell r="S2095" t="str">
            <v xml:space="preserve"> </v>
          </cell>
        </row>
        <row r="2096">
          <cell r="S2096" t="str">
            <v xml:space="preserve"> </v>
          </cell>
        </row>
        <row r="2097">
          <cell r="S2097" t="str">
            <v xml:space="preserve"> </v>
          </cell>
        </row>
        <row r="2098">
          <cell r="S2098" t="str">
            <v xml:space="preserve"> </v>
          </cell>
        </row>
        <row r="2099">
          <cell r="S2099" t="str">
            <v xml:space="preserve"> </v>
          </cell>
        </row>
        <row r="2100">
          <cell r="S2100" t="str">
            <v xml:space="preserve"> </v>
          </cell>
        </row>
        <row r="2101">
          <cell r="S2101" t="str">
            <v xml:space="preserve"> </v>
          </cell>
        </row>
        <row r="2102">
          <cell r="S2102" t="str">
            <v xml:space="preserve"> </v>
          </cell>
        </row>
        <row r="2103">
          <cell r="S2103" t="str">
            <v xml:space="preserve"> </v>
          </cell>
        </row>
        <row r="2104">
          <cell r="S2104" t="str">
            <v xml:space="preserve"> </v>
          </cell>
        </row>
        <row r="2105">
          <cell r="S2105" t="str">
            <v xml:space="preserve"> </v>
          </cell>
        </row>
        <row r="2106">
          <cell r="S2106" t="str">
            <v xml:space="preserve"> </v>
          </cell>
        </row>
        <row r="2107">
          <cell r="S2107" t="str">
            <v xml:space="preserve"> </v>
          </cell>
        </row>
        <row r="2108">
          <cell r="S2108" t="str">
            <v xml:space="preserve"> </v>
          </cell>
        </row>
        <row r="2109">
          <cell r="S2109" t="str">
            <v xml:space="preserve"> </v>
          </cell>
        </row>
        <row r="2110">
          <cell r="S2110" t="str">
            <v xml:space="preserve"> </v>
          </cell>
        </row>
        <row r="2111">
          <cell r="S2111" t="str">
            <v xml:space="preserve"> </v>
          </cell>
        </row>
        <row r="2112">
          <cell r="S2112" t="str">
            <v xml:space="preserve"> </v>
          </cell>
        </row>
        <row r="2113">
          <cell r="S2113" t="str">
            <v xml:space="preserve"> </v>
          </cell>
        </row>
        <row r="2114">
          <cell r="S2114" t="str">
            <v xml:space="preserve"> </v>
          </cell>
        </row>
        <row r="2115">
          <cell r="S2115" t="str">
            <v xml:space="preserve"> </v>
          </cell>
        </row>
        <row r="2116">
          <cell r="S2116" t="str">
            <v xml:space="preserve"> </v>
          </cell>
        </row>
        <row r="2117">
          <cell r="S2117" t="str">
            <v xml:space="preserve"> </v>
          </cell>
        </row>
        <row r="2118">
          <cell r="S2118" t="str">
            <v xml:space="preserve"> </v>
          </cell>
        </row>
        <row r="2119">
          <cell r="S2119" t="str">
            <v xml:space="preserve"> </v>
          </cell>
        </row>
        <row r="2120">
          <cell r="S2120" t="str">
            <v xml:space="preserve"> </v>
          </cell>
        </row>
        <row r="2121">
          <cell r="S2121" t="str">
            <v xml:space="preserve"> </v>
          </cell>
        </row>
        <row r="2122">
          <cell r="S2122" t="str">
            <v xml:space="preserve"> </v>
          </cell>
        </row>
        <row r="2123">
          <cell r="S2123" t="str">
            <v xml:space="preserve"> </v>
          </cell>
        </row>
        <row r="2124">
          <cell r="S2124" t="str">
            <v xml:space="preserve"> </v>
          </cell>
        </row>
        <row r="2125">
          <cell r="S2125" t="str">
            <v xml:space="preserve"> </v>
          </cell>
        </row>
        <row r="2126">
          <cell r="S2126" t="str">
            <v xml:space="preserve"> </v>
          </cell>
        </row>
        <row r="2127">
          <cell r="S2127" t="str">
            <v xml:space="preserve"> </v>
          </cell>
        </row>
        <row r="2128">
          <cell r="S2128" t="str">
            <v xml:space="preserve"> </v>
          </cell>
        </row>
        <row r="2129">
          <cell r="S2129" t="str">
            <v xml:space="preserve"> </v>
          </cell>
        </row>
        <row r="2130">
          <cell r="S2130" t="str">
            <v xml:space="preserve"> </v>
          </cell>
        </row>
        <row r="2131">
          <cell r="S2131" t="str">
            <v xml:space="preserve"> </v>
          </cell>
        </row>
        <row r="2132">
          <cell r="S2132" t="str">
            <v xml:space="preserve"> </v>
          </cell>
        </row>
        <row r="2133">
          <cell r="S2133" t="str">
            <v xml:space="preserve"> </v>
          </cell>
        </row>
        <row r="2134">
          <cell r="S2134" t="str">
            <v xml:space="preserve"> </v>
          </cell>
        </row>
        <row r="2135">
          <cell r="S2135" t="str">
            <v xml:space="preserve"> </v>
          </cell>
        </row>
        <row r="2136">
          <cell r="S2136" t="str">
            <v xml:space="preserve"> </v>
          </cell>
        </row>
        <row r="2137">
          <cell r="S2137" t="str">
            <v xml:space="preserve"> </v>
          </cell>
        </row>
        <row r="2138">
          <cell r="S2138" t="str">
            <v xml:space="preserve"> </v>
          </cell>
        </row>
        <row r="2139">
          <cell r="S2139" t="str">
            <v xml:space="preserve"> </v>
          </cell>
        </row>
        <row r="2140">
          <cell r="S2140" t="str">
            <v xml:space="preserve"> </v>
          </cell>
        </row>
        <row r="2141">
          <cell r="S2141" t="str">
            <v xml:space="preserve"> </v>
          </cell>
        </row>
        <row r="2142">
          <cell r="S2142" t="str">
            <v xml:space="preserve"> </v>
          </cell>
        </row>
        <row r="2143">
          <cell r="S2143" t="str">
            <v xml:space="preserve"> </v>
          </cell>
        </row>
        <row r="2144">
          <cell r="S2144" t="str">
            <v xml:space="preserve"> </v>
          </cell>
        </row>
        <row r="2145">
          <cell r="S2145" t="str">
            <v xml:space="preserve"> </v>
          </cell>
        </row>
        <row r="2146">
          <cell r="S2146" t="str">
            <v xml:space="preserve"> </v>
          </cell>
        </row>
        <row r="2147">
          <cell r="S2147" t="str">
            <v xml:space="preserve"> </v>
          </cell>
        </row>
        <row r="2148">
          <cell r="S2148" t="str">
            <v xml:space="preserve"> </v>
          </cell>
        </row>
        <row r="2149">
          <cell r="S2149" t="str">
            <v xml:space="preserve"> </v>
          </cell>
        </row>
        <row r="2150">
          <cell r="S2150" t="str">
            <v xml:space="preserve"> </v>
          </cell>
        </row>
        <row r="2151">
          <cell r="S2151" t="str">
            <v xml:space="preserve"> </v>
          </cell>
        </row>
        <row r="2152">
          <cell r="S2152" t="str">
            <v xml:space="preserve"> </v>
          </cell>
        </row>
        <row r="2153">
          <cell r="S2153" t="str">
            <v xml:space="preserve"> </v>
          </cell>
        </row>
        <row r="2154">
          <cell r="S2154" t="str">
            <v xml:space="preserve"> </v>
          </cell>
        </row>
        <row r="2155">
          <cell r="S2155" t="str">
            <v xml:space="preserve"> </v>
          </cell>
        </row>
        <row r="2156">
          <cell r="S2156" t="str">
            <v xml:space="preserve"> </v>
          </cell>
        </row>
        <row r="2157">
          <cell r="S2157" t="str">
            <v xml:space="preserve"> </v>
          </cell>
        </row>
        <row r="2158">
          <cell r="S2158" t="str">
            <v xml:space="preserve"> </v>
          </cell>
        </row>
        <row r="2159">
          <cell r="S2159" t="str">
            <v xml:space="preserve"> </v>
          </cell>
        </row>
        <row r="2160">
          <cell r="S2160" t="str">
            <v xml:space="preserve"> </v>
          </cell>
        </row>
        <row r="2161">
          <cell r="S2161" t="str">
            <v xml:space="preserve"> </v>
          </cell>
        </row>
        <row r="2162">
          <cell r="S2162" t="str">
            <v xml:space="preserve"> </v>
          </cell>
        </row>
        <row r="2163">
          <cell r="S2163" t="str">
            <v xml:space="preserve"> </v>
          </cell>
        </row>
        <row r="2164">
          <cell r="S2164" t="str">
            <v xml:space="preserve"> </v>
          </cell>
        </row>
        <row r="2165">
          <cell r="S2165" t="str">
            <v xml:space="preserve"> </v>
          </cell>
        </row>
        <row r="2166">
          <cell r="S2166" t="str">
            <v xml:space="preserve"> </v>
          </cell>
        </row>
        <row r="2167">
          <cell r="S2167" t="str">
            <v xml:space="preserve"> </v>
          </cell>
        </row>
        <row r="2168">
          <cell r="S2168" t="str">
            <v xml:space="preserve"> </v>
          </cell>
        </row>
        <row r="2169">
          <cell r="S2169" t="str">
            <v xml:space="preserve"> </v>
          </cell>
        </row>
        <row r="2170">
          <cell r="S2170" t="str">
            <v xml:space="preserve"> </v>
          </cell>
        </row>
        <row r="2171">
          <cell r="S2171" t="str">
            <v xml:space="preserve"> </v>
          </cell>
        </row>
        <row r="2172">
          <cell r="S2172" t="str">
            <v xml:space="preserve"> </v>
          </cell>
        </row>
        <row r="2173">
          <cell r="S2173" t="str">
            <v xml:space="preserve"> </v>
          </cell>
        </row>
        <row r="2174">
          <cell r="S2174" t="str">
            <v xml:space="preserve"> </v>
          </cell>
        </row>
        <row r="2175">
          <cell r="S2175" t="str">
            <v xml:space="preserve"> </v>
          </cell>
        </row>
        <row r="2176">
          <cell r="S2176" t="str">
            <v xml:space="preserve"> </v>
          </cell>
        </row>
        <row r="2177">
          <cell r="S2177" t="str">
            <v xml:space="preserve"> </v>
          </cell>
        </row>
        <row r="2178">
          <cell r="S2178" t="str">
            <v xml:space="preserve"> </v>
          </cell>
        </row>
        <row r="2179">
          <cell r="S2179" t="str">
            <v xml:space="preserve"> </v>
          </cell>
        </row>
        <row r="2180">
          <cell r="S2180" t="str">
            <v xml:space="preserve"> </v>
          </cell>
        </row>
        <row r="2181">
          <cell r="S2181" t="str">
            <v xml:space="preserve"> </v>
          </cell>
        </row>
        <row r="2182">
          <cell r="S2182" t="str">
            <v xml:space="preserve"> </v>
          </cell>
        </row>
        <row r="2183">
          <cell r="S2183" t="str">
            <v xml:space="preserve"> </v>
          </cell>
        </row>
        <row r="2184">
          <cell r="S2184" t="str">
            <v xml:space="preserve"> </v>
          </cell>
        </row>
        <row r="2185">
          <cell r="S2185" t="str">
            <v xml:space="preserve"> </v>
          </cell>
        </row>
        <row r="2186">
          <cell r="S2186" t="str">
            <v xml:space="preserve"> </v>
          </cell>
        </row>
        <row r="2187">
          <cell r="S2187" t="str">
            <v xml:space="preserve"> </v>
          </cell>
        </row>
        <row r="2188">
          <cell r="S2188" t="str">
            <v xml:space="preserve"> </v>
          </cell>
        </row>
        <row r="2189">
          <cell r="S2189" t="str">
            <v xml:space="preserve"> </v>
          </cell>
        </row>
        <row r="2190">
          <cell r="S2190" t="str">
            <v xml:space="preserve"> </v>
          </cell>
        </row>
        <row r="2191">
          <cell r="S2191" t="str">
            <v xml:space="preserve"> </v>
          </cell>
        </row>
        <row r="2192">
          <cell r="S2192" t="str">
            <v xml:space="preserve"> </v>
          </cell>
        </row>
        <row r="2193">
          <cell r="S2193" t="str">
            <v xml:space="preserve"> </v>
          </cell>
        </row>
        <row r="2194">
          <cell r="S2194" t="str">
            <v xml:space="preserve"> </v>
          </cell>
        </row>
        <row r="2195">
          <cell r="S2195" t="str">
            <v xml:space="preserve"> </v>
          </cell>
        </row>
        <row r="2196">
          <cell r="S2196" t="str">
            <v xml:space="preserve"> </v>
          </cell>
        </row>
        <row r="2197">
          <cell r="S2197" t="str">
            <v xml:space="preserve"> </v>
          </cell>
        </row>
        <row r="2198">
          <cell r="S2198" t="str">
            <v xml:space="preserve"> </v>
          </cell>
        </row>
        <row r="2199">
          <cell r="S2199" t="str">
            <v xml:space="preserve"> </v>
          </cell>
        </row>
        <row r="2200">
          <cell r="S2200" t="str">
            <v xml:space="preserve"> </v>
          </cell>
        </row>
        <row r="2201">
          <cell r="S2201" t="str">
            <v xml:space="preserve"> </v>
          </cell>
        </row>
        <row r="2202">
          <cell r="S2202" t="str">
            <v xml:space="preserve"> </v>
          </cell>
        </row>
        <row r="2203">
          <cell r="S2203" t="str">
            <v xml:space="preserve"> </v>
          </cell>
        </row>
        <row r="2204">
          <cell r="S2204" t="str">
            <v xml:space="preserve"> </v>
          </cell>
        </row>
        <row r="2205">
          <cell r="S2205" t="str">
            <v xml:space="preserve"> </v>
          </cell>
        </row>
        <row r="2206">
          <cell r="S2206" t="str">
            <v xml:space="preserve"> </v>
          </cell>
        </row>
        <row r="2207">
          <cell r="S2207" t="str">
            <v xml:space="preserve"> </v>
          </cell>
        </row>
        <row r="2208">
          <cell r="S2208" t="str">
            <v xml:space="preserve"> </v>
          </cell>
        </row>
        <row r="2209">
          <cell r="S2209" t="str">
            <v xml:space="preserve"> </v>
          </cell>
        </row>
        <row r="2210">
          <cell r="S2210" t="str">
            <v xml:space="preserve"> </v>
          </cell>
        </row>
        <row r="2211">
          <cell r="S2211" t="str">
            <v xml:space="preserve"> </v>
          </cell>
        </row>
        <row r="2212">
          <cell r="S2212" t="str">
            <v xml:space="preserve"> </v>
          </cell>
        </row>
        <row r="2213">
          <cell r="S2213" t="str">
            <v xml:space="preserve"> </v>
          </cell>
        </row>
        <row r="2214">
          <cell r="S2214" t="str">
            <v xml:space="preserve"> </v>
          </cell>
        </row>
        <row r="2215">
          <cell r="S2215" t="str">
            <v xml:space="preserve"> </v>
          </cell>
        </row>
        <row r="2216">
          <cell r="S2216" t="str">
            <v xml:space="preserve"> </v>
          </cell>
        </row>
        <row r="2217">
          <cell r="S2217" t="str">
            <v xml:space="preserve"> </v>
          </cell>
        </row>
        <row r="2218">
          <cell r="S2218" t="str">
            <v xml:space="preserve"> </v>
          </cell>
        </row>
        <row r="2219">
          <cell r="S2219" t="str">
            <v xml:space="preserve"> </v>
          </cell>
        </row>
        <row r="2220">
          <cell r="S2220" t="str">
            <v xml:space="preserve"> </v>
          </cell>
        </row>
        <row r="2221">
          <cell r="S2221" t="str">
            <v xml:space="preserve"> </v>
          </cell>
        </row>
        <row r="2222">
          <cell r="S2222" t="str">
            <v xml:space="preserve"> </v>
          </cell>
        </row>
        <row r="2223">
          <cell r="S2223" t="str">
            <v xml:space="preserve"> </v>
          </cell>
        </row>
        <row r="2224">
          <cell r="S2224" t="str">
            <v xml:space="preserve"> </v>
          </cell>
        </row>
        <row r="2225">
          <cell r="S2225" t="str">
            <v xml:space="preserve"> </v>
          </cell>
        </row>
        <row r="2226">
          <cell r="S2226" t="str">
            <v xml:space="preserve"> </v>
          </cell>
        </row>
        <row r="2227">
          <cell r="S2227" t="str">
            <v xml:space="preserve"> </v>
          </cell>
        </row>
        <row r="2228">
          <cell r="S2228" t="str">
            <v xml:space="preserve"> </v>
          </cell>
        </row>
        <row r="2229">
          <cell r="S2229" t="str">
            <v xml:space="preserve"> </v>
          </cell>
        </row>
        <row r="2230">
          <cell r="S2230" t="str">
            <v xml:space="preserve"> </v>
          </cell>
        </row>
        <row r="2231">
          <cell r="S2231" t="str">
            <v xml:space="preserve"> </v>
          </cell>
        </row>
        <row r="2232">
          <cell r="S2232" t="str">
            <v xml:space="preserve"> </v>
          </cell>
        </row>
        <row r="2233">
          <cell r="S2233" t="str">
            <v xml:space="preserve"> </v>
          </cell>
        </row>
        <row r="2234">
          <cell r="S2234" t="str">
            <v xml:space="preserve"> </v>
          </cell>
        </row>
        <row r="2235">
          <cell r="S2235" t="str">
            <v xml:space="preserve"> </v>
          </cell>
        </row>
        <row r="2236">
          <cell r="S2236" t="str">
            <v xml:space="preserve"> </v>
          </cell>
        </row>
        <row r="2237">
          <cell r="S2237" t="str">
            <v xml:space="preserve"> </v>
          </cell>
        </row>
        <row r="2238">
          <cell r="S2238" t="str">
            <v xml:space="preserve"> </v>
          </cell>
        </row>
        <row r="2239">
          <cell r="S2239" t="str">
            <v xml:space="preserve"> </v>
          </cell>
        </row>
        <row r="2240">
          <cell r="S2240" t="str">
            <v xml:space="preserve"> </v>
          </cell>
        </row>
        <row r="2241">
          <cell r="S2241" t="str">
            <v xml:space="preserve"> </v>
          </cell>
        </row>
        <row r="2242">
          <cell r="S2242" t="str">
            <v xml:space="preserve"> </v>
          </cell>
        </row>
        <row r="2243">
          <cell r="S2243" t="str">
            <v xml:space="preserve"> </v>
          </cell>
        </row>
        <row r="2244">
          <cell r="S2244" t="str">
            <v xml:space="preserve"> </v>
          </cell>
        </row>
        <row r="2245">
          <cell r="S2245" t="str">
            <v xml:space="preserve"> </v>
          </cell>
        </row>
        <row r="2246">
          <cell r="S2246" t="str">
            <v xml:space="preserve"> </v>
          </cell>
        </row>
        <row r="2247">
          <cell r="S2247" t="str">
            <v xml:space="preserve"> </v>
          </cell>
        </row>
        <row r="2248">
          <cell r="S2248" t="str">
            <v xml:space="preserve"> </v>
          </cell>
        </row>
        <row r="2249">
          <cell r="S2249" t="str">
            <v xml:space="preserve"> </v>
          </cell>
        </row>
        <row r="2250">
          <cell r="S2250" t="str">
            <v xml:space="preserve"> </v>
          </cell>
        </row>
        <row r="2251">
          <cell r="S2251" t="str">
            <v xml:space="preserve"> </v>
          </cell>
        </row>
        <row r="2252">
          <cell r="S2252" t="str">
            <v xml:space="preserve"> </v>
          </cell>
        </row>
        <row r="2253">
          <cell r="S2253" t="str">
            <v xml:space="preserve"> </v>
          </cell>
        </row>
        <row r="2254">
          <cell r="S2254" t="str">
            <v xml:space="preserve"> </v>
          </cell>
        </row>
        <row r="2255">
          <cell r="S2255" t="str">
            <v xml:space="preserve"> </v>
          </cell>
        </row>
        <row r="2256">
          <cell r="S2256" t="str">
            <v xml:space="preserve"> </v>
          </cell>
        </row>
        <row r="2257">
          <cell r="S2257" t="str">
            <v xml:space="preserve"> </v>
          </cell>
        </row>
        <row r="2258">
          <cell r="S2258" t="str">
            <v xml:space="preserve"> </v>
          </cell>
        </row>
        <row r="2259">
          <cell r="S2259" t="str">
            <v xml:space="preserve"> </v>
          </cell>
        </row>
        <row r="2260">
          <cell r="S2260" t="str">
            <v xml:space="preserve"> </v>
          </cell>
        </row>
        <row r="2261">
          <cell r="S2261" t="str">
            <v xml:space="preserve"> </v>
          </cell>
        </row>
        <row r="2262">
          <cell r="S2262" t="str">
            <v xml:space="preserve"> </v>
          </cell>
        </row>
        <row r="2263">
          <cell r="S2263" t="str">
            <v xml:space="preserve"> </v>
          </cell>
        </row>
        <row r="2264">
          <cell r="S2264" t="str">
            <v xml:space="preserve"> </v>
          </cell>
        </row>
        <row r="2265">
          <cell r="S2265" t="str">
            <v xml:space="preserve"> </v>
          </cell>
        </row>
        <row r="2266">
          <cell r="S2266" t="str">
            <v xml:space="preserve"> </v>
          </cell>
        </row>
        <row r="2267">
          <cell r="S2267" t="str">
            <v xml:space="preserve"> </v>
          </cell>
        </row>
        <row r="2268">
          <cell r="S2268" t="str">
            <v xml:space="preserve"> </v>
          </cell>
        </row>
        <row r="2269">
          <cell r="S2269" t="str">
            <v xml:space="preserve"> </v>
          </cell>
        </row>
        <row r="2270">
          <cell r="S2270" t="str">
            <v xml:space="preserve"> </v>
          </cell>
        </row>
        <row r="2271">
          <cell r="S2271" t="str">
            <v xml:space="preserve"> </v>
          </cell>
        </row>
        <row r="2272">
          <cell r="S2272" t="str">
            <v xml:space="preserve"> </v>
          </cell>
        </row>
        <row r="2273">
          <cell r="S2273" t="str">
            <v xml:space="preserve"> </v>
          </cell>
        </row>
        <row r="2274">
          <cell r="S2274" t="str">
            <v xml:space="preserve"> </v>
          </cell>
        </row>
        <row r="2275">
          <cell r="S2275" t="str">
            <v xml:space="preserve"> </v>
          </cell>
        </row>
        <row r="2276">
          <cell r="S2276" t="str">
            <v xml:space="preserve"> </v>
          </cell>
        </row>
        <row r="2277">
          <cell r="S2277" t="str">
            <v xml:space="preserve"> </v>
          </cell>
        </row>
        <row r="2278">
          <cell r="S2278" t="str">
            <v xml:space="preserve"> </v>
          </cell>
        </row>
        <row r="2279">
          <cell r="S2279" t="str">
            <v xml:space="preserve"> </v>
          </cell>
        </row>
        <row r="2280">
          <cell r="S2280" t="str">
            <v xml:space="preserve"> </v>
          </cell>
        </row>
        <row r="2281">
          <cell r="S2281" t="str">
            <v xml:space="preserve"> </v>
          </cell>
        </row>
        <row r="2282">
          <cell r="S2282" t="str">
            <v xml:space="preserve"> </v>
          </cell>
        </row>
        <row r="2283">
          <cell r="S2283" t="str">
            <v xml:space="preserve"> </v>
          </cell>
        </row>
        <row r="2284">
          <cell r="S2284" t="str">
            <v xml:space="preserve"> </v>
          </cell>
        </row>
        <row r="2285">
          <cell r="S2285" t="str">
            <v xml:space="preserve"> </v>
          </cell>
        </row>
        <row r="2286">
          <cell r="S2286" t="str">
            <v xml:space="preserve"> </v>
          </cell>
        </row>
        <row r="2287">
          <cell r="S2287" t="str">
            <v xml:space="preserve"> </v>
          </cell>
        </row>
        <row r="2288">
          <cell r="S2288" t="str">
            <v xml:space="preserve"> </v>
          </cell>
        </row>
        <row r="2289">
          <cell r="S2289" t="str">
            <v xml:space="preserve"> </v>
          </cell>
        </row>
        <row r="2290">
          <cell r="S2290" t="str">
            <v xml:space="preserve"> </v>
          </cell>
        </row>
        <row r="2291">
          <cell r="S2291" t="str">
            <v xml:space="preserve"> </v>
          </cell>
        </row>
        <row r="2292">
          <cell r="S2292" t="str">
            <v xml:space="preserve"> </v>
          </cell>
        </row>
        <row r="2293">
          <cell r="S2293" t="str">
            <v xml:space="preserve"> </v>
          </cell>
        </row>
        <row r="2294">
          <cell r="S2294" t="str">
            <v xml:space="preserve"> </v>
          </cell>
        </row>
        <row r="2295">
          <cell r="S2295" t="str">
            <v xml:space="preserve"> </v>
          </cell>
        </row>
        <row r="2296">
          <cell r="S2296" t="str">
            <v xml:space="preserve"> </v>
          </cell>
        </row>
        <row r="2297">
          <cell r="S2297" t="str">
            <v xml:space="preserve"> </v>
          </cell>
        </row>
        <row r="2298">
          <cell r="S2298" t="str">
            <v xml:space="preserve"> </v>
          </cell>
        </row>
        <row r="2299">
          <cell r="S2299" t="str">
            <v xml:space="preserve"> </v>
          </cell>
        </row>
        <row r="2300">
          <cell r="S2300" t="str">
            <v xml:space="preserve"> </v>
          </cell>
        </row>
        <row r="2301">
          <cell r="S2301" t="str">
            <v xml:space="preserve"> </v>
          </cell>
        </row>
        <row r="2302">
          <cell r="S2302" t="str">
            <v xml:space="preserve"> </v>
          </cell>
        </row>
        <row r="2303">
          <cell r="S2303" t="str">
            <v xml:space="preserve"> </v>
          </cell>
        </row>
        <row r="2304">
          <cell r="S2304" t="str">
            <v xml:space="preserve"> </v>
          </cell>
        </row>
        <row r="2305">
          <cell r="S2305" t="str">
            <v xml:space="preserve"> </v>
          </cell>
        </row>
        <row r="2306">
          <cell r="S2306" t="str">
            <v xml:space="preserve"> </v>
          </cell>
        </row>
        <row r="2307">
          <cell r="S2307" t="str">
            <v xml:space="preserve"> </v>
          </cell>
        </row>
        <row r="2308">
          <cell r="S2308" t="str">
            <v xml:space="preserve"> </v>
          </cell>
        </row>
        <row r="2309">
          <cell r="S2309" t="str">
            <v xml:space="preserve"> </v>
          </cell>
        </row>
        <row r="2310">
          <cell r="S2310" t="str">
            <v xml:space="preserve"> </v>
          </cell>
        </row>
        <row r="2311">
          <cell r="S2311" t="str">
            <v xml:space="preserve"> </v>
          </cell>
        </row>
        <row r="2312">
          <cell r="S2312" t="str">
            <v xml:space="preserve"> </v>
          </cell>
        </row>
        <row r="2313">
          <cell r="S2313" t="str">
            <v xml:space="preserve"> </v>
          </cell>
        </row>
        <row r="2314">
          <cell r="S2314" t="str">
            <v xml:space="preserve"> </v>
          </cell>
        </row>
        <row r="2315">
          <cell r="S2315" t="str">
            <v xml:space="preserve"> </v>
          </cell>
        </row>
        <row r="2316">
          <cell r="S2316" t="str">
            <v xml:space="preserve"> </v>
          </cell>
        </row>
        <row r="2317">
          <cell r="S2317" t="str">
            <v xml:space="preserve"> </v>
          </cell>
        </row>
        <row r="2318">
          <cell r="S2318" t="str">
            <v xml:space="preserve"> </v>
          </cell>
        </row>
        <row r="2319">
          <cell r="S2319" t="str">
            <v xml:space="preserve"> </v>
          </cell>
        </row>
        <row r="2320">
          <cell r="S2320" t="str">
            <v xml:space="preserve"> </v>
          </cell>
        </row>
        <row r="2321">
          <cell r="S2321" t="str">
            <v xml:space="preserve"> </v>
          </cell>
        </row>
        <row r="2322">
          <cell r="S2322" t="str">
            <v xml:space="preserve"> </v>
          </cell>
        </row>
        <row r="2323">
          <cell r="S2323" t="str">
            <v xml:space="preserve"> </v>
          </cell>
        </row>
        <row r="2324">
          <cell r="S2324" t="str">
            <v xml:space="preserve"> </v>
          </cell>
        </row>
        <row r="2325">
          <cell r="S2325" t="str">
            <v xml:space="preserve"> </v>
          </cell>
        </row>
        <row r="2326">
          <cell r="S2326" t="str">
            <v xml:space="preserve"> </v>
          </cell>
        </row>
        <row r="2327">
          <cell r="S2327" t="str">
            <v xml:space="preserve"> </v>
          </cell>
        </row>
        <row r="2328">
          <cell r="S2328" t="str">
            <v xml:space="preserve"> </v>
          </cell>
        </row>
        <row r="2329">
          <cell r="S2329" t="str">
            <v xml:space="preserve"> </v>
          </cell>
        </row>
        <row r="2330">
          <cell r="S2330" t="str">
            <v xml:space="preserve"> </v>
          </cell>
        </row>
        <row r="2331">
          <cell r="S2331" t="str">
            <v xml:space="preserve"> </v>
          </cell>
        </row>
        <row r="2332">
          <cell r="S2332" t="str">
            <v xml:space="preserve"> </v>
          </cell>
        </row>
        <row r="2333">
          <cell r="S2333" t="str">
            <v xml:space="preserve"> </v>
          </cell>
        </row>
        <row r="2334">
          <cell r="S2334" t="str">
            <v xml:space="preserve"> </v>
          </cell>
        </row>
        <row r="2335">
          <cell r="S2335" t="str">
            <v xml:space="preserve"> </v>
          </cell>
        </row>
        <row r="2336">
          <cell r="S2336" t="str">
            <v xml:space="preserve"> </v>
          </cell>
        </row>
        <row r="2337">
          <cell r="S2337" t="str">
            <v xml:space="preserve"> </v>
          </cell>
        </row>
        <row r="2338">
          <cell r="S2338" t="str">
            <v xml:space="preserve"> </v>
          </cell>
        </row>
        <row r="2339">
          <cell r="S2339" t="str">
            <v xml:space="preserve"> </v>
          </cell>
        </row>
        <row r="2340">
          <cell r="S2340" t="str">
            <v xml:space="preserve"> </v>
          </cell>
        </row>
        <row r="2341">
          <cell r="S2341" t="str">
            <v xml:space="preserve"> </v>
          </cell>
        </row>
        <row r="2342">
          <cell r="S2342" t="str">
            <v xml:space="preserve"> </v>
          </cell>
        </row>
        <row r="2343">
          <cell r="S2343" t="str">
            <v xml:space="preserve"> </v>
          </cell>
        </row>
        <row r="2344">
          <cell r="S2344" t="str">
            <v xml:space="preserve"> </v>
          </cell>
        </row>
        <row r="2345">
          <cell r="S2345" t="str">
            <v xml:space="preserve"> </v>
          </cell>
        </row>
        <row r="2346">
          <cell r="S2346" t="str">
            <v xml:space="preserve"> </v>
          </cell>
        </row>
        <row r="2347">
          <cell r="S2347" t="str">
            <v xml:space="preserve"> </v>
          </cell>
        </row>
        <row r="2348">
          <cell r="S2348" t="str">
            <v xml:space="preserve"> </v>
          </cell>
        </row>
        <row r="2349">
          <cell r="S2349" t="str">
            <v xml:space="preserve"> </v>
          </cell>
        </row>
        <row r="2350">
          <cell r="S2350" t="str">
            <v xml:space="preserve"> </v>
          </cell>
        </row>
        <row r="2351">
          <cell r="S2351" t="str">
            <v xml:space="preserve"> </v>
          </cell>
        </row>
        <row r="2352">
          <cell r="S2352" t="str">
            <v xml:space="preserve"> </v>
          </cell>
        </row>
        <row r="2353">
          <cell r="S2353" t="str">
            <v xml:space="preserve"> </v>
          </cell>
        </row>
        <row r="2354">
          <cell r="S2354" t="str">
            <v xml:space="preserve"> </v>
          </cell>
        </row>
        <row r="2355">
          <cell r="S2355" t="str">
            <v xml:space="preserve"> </v>
          </cell>
        </row>
        <row r="2356">
          <cell r="S2356" t="str">
            <v xml:space="preserve"> </v>
          </cell>
        </row>
        <row r="2357">
          <cell r="S2357" t="str">
            <v xml:space="preserve"> </v>
          </cell>
        </row>
        <row r="2358">
          <cell r="S2358" t="str">
            <v xml:space="preserve"> </v>
          </cell>
        </row>
        <row r="2359">
          <cell r="S2359" t="str">
            <v xml:space="preserve"> </v>
          </cell>
        </row>
        <row r="2360">
          <cell r="S2360" t="str">
            <v xml:space="preserve"> </v>
          </cell>
        </row>
        <row r="2361">
          <cell r="S2361" t="str">
            <v xml:space="preserve"> </v>
          </cell>
        </row>
        <row r="2362">
          <cell r="S2362" t="str">
            <v xml:space="preserve"> </v>
          </cell>
        </row>
        <row r="2363">
          <cell r="S2363" t="str">
            <v xml:space="preserve"> </v>
          </cell>
        </row>
        <row r="2364">
          <cell r="S2364" t="str">
            <v xml:space="preserve"> </v>
          </cell>
        </row>
        <row r="2365">
          <cell r="S2365" t="str">
            <v xml:space="preserve"> </v>
          </cell>
        </row>
        <row r="2366">
          <cell r="S2366" t="str">
            <v xml:space="preserve"> </v>
          </cell>
        </row>
        <row r="2367">
          <cell r="S2367" t="str">
            <v xml:space="preserve"> </v>
          </cell>
        </row>
        <row r="2368">
          <cell r="S2368" t="str">
            <v xml:space="preserve"> </v>
          </cell>
        </row>
        <row r="2369">
          <cell r="S2369" t="str">
            <v xml:space="preserve"> </v>
          </cell>
        </row>
        <row r="2370">
          <cell r="S2370" t="str">
            <v xml:space="preserve"> </v>
          </cell>
        </row>
        <row r="2371">
          <cell r="S2371" t="str">
            <v xml:space="preserve"> </v>
          </cell>
        </row>
        <row r="2372">
          <cell r="S2372" t="str">
            <v xml:space="preserve"> </v>
          </cell>
        </row>
        <row r="2373">
          <cell r="S2373" t="str">
            <v xml:space="preserve"> </v>
          </cell>
        </row>
        <row r="2374">
          <cell r="S2374" t="str">
            <v xml:space="preserve"> </v>
          </cell>
        </row>
        <row r="2375">
          <cell r="S2375" t="str">
            <v xml:space="preserve"> </v>
          </cell>
        </row>
        <row r="2376">
          <cell r="S2376" t="str">
            <v xml:space="preserve"> </v>
          </cell>
        </row>
        <row r="2377">
          <cell r="S2377" t="str">
            <v xml:space="preserve"> </v>
          </cell>
        </row>
        <row r="2378">
          <cell r="S2378" t="str">
            <v xml:space="preserve"> </v>
          </cell>
        </row>
        <row r="2379">
          <cell r="S2379" t="str">
            <v xml:space="preserve"> </v>
          </cell>
        </row>
        <row r="2380">
          <cell r="S2380" t="str">
            <v xml:space="preserve"> </v>
          </cell>
        </row>
        <row r="2381">
          <cell r="S2381" t="str">
            <v xml:space="preserve"> </v>
          </cell>
        </row>
        <row r="2382">
          <cell r="S2382" t="str">
            <v xml:space="preserve"> </v>
          </cell>
        </row>
        <row r="2383">
          <cell r="S2383" t="str">
            <v xml:space="preserve"> </v>
          </cell>
        </row>
        <row r="2384">
          <cell r="S2384" t="str">
            <v xml:space="preserve"> </v>
          </cell>
        </row>
        <row r="2385">
          <cell r="S2385" t="str">
            <v xml:space="preserve"> </v>
          </cell>
        </row>
        <row r="2386">
          <cell r="S2386" t="str">
            <v xml:space="preserve"> </v>
          </cell>
        </row>
        <row r="2387">
          <cell r="S2387" t="str">
            <v xml:space="preserve"> </v>
          </cell>
        </row>
        <row r="2388">
          <cell r="S2388" t="str">
            <v xml:space="preserve"> </v>
          </cell>
        </row>
        <row r="2389">
          <cell r="S2389" t="str">
            <v xml:space="preserve"> </v>
          </cell>
        </row>
        <row r="2390">
          <cell r="S2390" t="str">
            <v xml:space="preserve"> </v>
          </cell>
        </row>
        <row r="2391">
          <cell r="S2391" t="str">
            <v xml:space="preserve"> </v>
          </cell>
        </row>
        <row r="2392">
          <cell r="S2392" t="str">
            <v xml:space="preserve"> </v>
          </cell>
        </row>
        <row r="2393">
          <cell r="S2393" t="str">
            <v xml:space="preserve"> </v>
          </cell>
        </row>
        <row r="2394">
          <cell r="S2394" t="str">
            <v xml:space="preserve"> </v>
          </cell>
        </row>
        <row r="2395">
          <cell r="S2395" t="str">
            <v xml:space="preserve"> </v>
          </cell>
        </row>
        <row r="2396">
          <cell r="S2396" t="str">
            <v xml:space="preserve"> </v>
          </cell>
        </row>
        <row r="2397">
          <cell r="S2397" t="str">
            <v xml:space="preserve"> </v>
          </cell>
        </row>
        <row r="2398">
          <cell r="S2398" t="str">
            <v xml:space="preserve"> </v>
          </cell>
        </row>
        <row r="2399">
          <cell r="S2399" t="str">
            <v xml:space="preserve"> </v>
          </cell>
        </row>
        <row r="2400">
          <cell r="S2400" t="str">
            <v xml:space="preserve"> </v>
          </cell>
        </row>
        <row r="2401">
          <cell r="S2401" t="str">
            <v xml:space="preserve"> </v>
          </cell>
        </row>
        <row r="2402">
          <cell r="S2402" t="str">
            <v xml:space="preserve"> </v>
          </cell>
        </row>
        <row r="2403">
          <cell r="S2403" t="str">
            <v xml:space="preserve"> </v>
          </cell>
        </row>
        <row r="2404">
          <cell r="S2404" t="str">
            <v xml:space="preserve"> </v>
          </cell>
        </row>
        <row r="2405">
          <cell r="S2405" t="str">
            <v xml:space="preserve"> </v>
          </cell>
        </row>
        <row r="2406">
          <cell r="S2406" t="str">
            <v xml:space="preserve"> </v>
          </cell>
        </row>
        <row r="2407">
          <cell r="S2407" t="str">
            <v xml:space="preserve"> </v>
          </cell>
        </row>
        <row r="2408">
          <cell r="S2408" t="str">
            <v xml:space="preserve"> </v>
          </cell>
        </row>
        <row r="2409">
          <cell r="S2409" t="str">
            <v xml:space="preserve"> </v>
          </cell>
        </row>
        <row r="2410">
          <cell r="S2410" t="str">
            <v xml:space="preserve"> </v>
          </cell>
        </row>
        <row r="2411">
          <cell r="S2411" t="str">
            <v xml:space="preserve"> </v>
          </cell>
        </row>
        <row r="2412">
          <cell r="S2412" t="str">
            <v xml:space="preserve"> </v>
          </cell>
        </row>
        <row r="2413">
          <cell r="S2413" t="str">
            <v xml:space="preserve"> </v>
          </cell>
        </row>
        <row r="2414">
          <cell r="S2414" t="str">
            <v xml:space="preserve"> </v>
          </cell>
        </row>
        <row r="2415">
          <cell r="S2415" t="str">
            <v xml:space="preserve"> </v>
          </cell>
        </row>
        <row r="2416">
          <cell r="S2416" t="str">
            <v xml:space="preserve"> </v>
          </cell>
        </row>
        <row r="2417">
          <cell r="S2417" t="str">
            <v xml:space="preserve"> </v>
          </cell>
        </row>
        <row r="2418">
          <cell r="S2418" t="str">
            <v xml:space="preserve"> </v>
          </cell>
        </row>
        <row r="2419">
          <cell r="S2419" t="str">
            <v xml:space="preserve"> </v>
          </cell>
        </row>
        <row r="2420">
          <cell r="S2420" t="str">
            <v xml:space="preserve"> </v>
          </cell>
        </row>
        <row r="2421">
          <cell r="S2421" t="str">
            <v xml:space="preserve"> </v>
          </cell>
        </row>
        <row r="2422">
          <cell r="S2422" t="str">
            <v xml:space="preserve"> </v>
          </cell>
        </row>
        <row r="2423">
          <cell r="S2423" t="str">
            <v xml:space="preserve"> </v>
          </cell>
        </row>
        <row r="2424">
          <cell r="S2424" t="str">
            <v xml:space="preserve"> </v>
          </cell>
        </row>
        <row r="2425">
          <cell r="S2425" t="str">
            <v xml:space="preserve"> </v>
          </cell>
        </row>
        <row r="2426">
          <cell r="S2426" t="str">
            <v xml:space="preserve"> </v>
          </cell>
        </row>
        <row r="2427">
          <cell r="S2427" t="str">
            <v xml:space="preserve"> </v>
          </cell>
        </row>
        <row r="2428">
          <cell r="S2428" t="str">
            <v xml:space="preserve"> </v>
          </cell>
        </row>
        <row r="2429">
          <cell r="S2429" t="str">
            <v xml:space="preserve"> </v>
          </cell>
        </row>
        <row r="2430">
          <cell r="S2430" t="str">
            <v xml:space="preserve"> </v>
          </cell>
        </row>
        <row r="2431">
          <cell r="S2431" t="str">
            <v xml:space="preserve"> </v>
          </cell>
        </row>
        <row r="2432">
          <cell r="S2432" t="str">
            <v xml:space="preserve"> </v>
          </cell>
        </row>
        <row r="2433">
          <cell r="S2433" t="str">
            <v xml:space="preserve"> </v>
          </cell>
        </row>
        <row r="2434">
          <cell r="S2434" t="str">
            <v xml:space="preserve"> </v>
          </cell>
        </row>
        <row r="2435">
          <cell r="S2435" t="str">
            <v xml:space="preserve"> </v>
          </cell>
        </row>
        <row r="2436">
          <cell r="S2436" t="str">
            <v xml:space="preserve"> </v>
          </cell>
        </row>
        <row r="2437">
          <cell r="S2437" t="str">
            <v xml:space="preserve"> </v>
          </cell>
        </row>
        <row r="2438">
          <cell r="S2438" t="str">
            <v xml:space="preserve"> </v>
          </cell>
        </row>
        <row r="2439">
          <cell r="S2439" t="str">
            <v xml:space="preserve"> </v>
          </cell>
        </row>
        <row r="2440">
          <cell r="S2440" t="str">
            <v xml:space="preserve"> </v>
          </cell>
        </row>
        <row r="2441">
          <cell r="S2441" t="str">
            <v xml:space="preserve"> </v>
          </cell>
        </row>
        <row r="2442">
          <cell r="S2442" t="str">
            <v xml:space="preserve"> </v>
          </cell>
        </row>
        <row r="2443">
          <cell r="S2443" t="str">
            <v xml:space="preserve"> </v>
          </cell>
        </row>
        <row r="2444">
          <cell r="S2444" t="str">
            <v xml:space="preserve"> </v>
          </cell>
        </row>
        <row r="2445">
          <cell r="S2445" t="str">
            <v xml:space="preserve"> </v>
          </cell>
        </row>
        <row r="2446">
          <cell r="S2446" t="str">
            <v xml:space="preserve"> </v>
          </cell>
        </row>
        <row r="2447">
          <cell r="S2447" t="str">
            <v xml:space="preserve"> </v>
          </cell>
        </row>
        <row r="2448">
          <cell r="S2448" t="str">
            <v xml:space="preserve"> </v>
          </cell>
        </row>
        <row r="2449">
          <cell r="S2449" t="str">
            <v xml:space="preserve"> </v>
          </cell>
        </row>
        <row r="2450">
          <cell r="S2450" t="str">
            <v xml:space="preserve"> </v>
          </cell>
        </row>
        <row r="2451">
          <cell r="S2451" t="str">
            <v xml:space="preserve"> </v>
          </cell>
        </row>
        <row r="2452">
          <cell r="S2452" t="str">
            <v xml:space="preserve"> </v>
          </cell>
        </row>
        <row r="2453">
          <cell r="S2453" t="str">
            <v xml:space="preserve"> </v>
          </cell>
        </row>
        <row r="2454">
          <cell r="S2454" t="str">
            <v xml:space="preserve"> </v>
          </cell>
        </row>
        <row r="2455">
          <cell r="S2455" t="str">
            <v xml:space="preserve"> </v>
          </cell>
        </row>
        <row r="2456">
          <cell r="S2456" t="str">
            <v xml:space="preserve"> </v>
          </cell>
        </row>
        <row r="2457">
          <cell r="S2457" t="str">
            <v xml:space="preserve"> </v>
          </cell>
        </row>
        <row r="2458">
          <cell r="S2458" t="str">
            <v xml:space="preserve"> </v>
          </cell>
        </row>
        <row r="2459">
          <cell r="S2459" t="str">
            <v xml:space="preserve"> </v>
          </cell>
        </row>
        <row r="2460">
          <cell r="S2460" t="str">
            <v xml:space="preserve"> </v>
          </cell>
        </row>
        <row r="2461">
          <cell r="S2461" t="str">
            <v xml:space="preserve"> </v>
          </cell>
        </row>
        <row r="2462">
          <cell r="S2462" t="str">
            <v xml:space="preserve"> </v>
          </cell>
        </row>
        <row r="2463">
          <cell r="S2463" t="str">
            <v xml:space="preserve"> </v>
          </cell>
        </row>
        <row r="2464">
          <cell r="S2464" t="str">
            <v xml:space="preserve"> </v>
          </cell>
        </row>
        <row r="2465">
          <cell r="S2465" t="str">
            <v xml:space="preserve"> </v>
          </cell>
        </row>
        <row r="2466">
          <cell r="S2466" t="str">
            <v xml:space="preserve"> </v>
          </cell>
        </row>
        <row r="2467">
          <cell r="S2467" t="str">
            <v xml:space="preserve"> </v>
          </cell>
        </row>
        <row r="2468">
          <cell r="S2468" t="str">
            <v xml:space="preserve"> </v>
          </cell>
        </row>
        <row r="2469">
          <cell r="S2469" t="str">
            <v xml:space="preserve"> </v>
          </cell>
        </row>
        <row r="2470">
          <cell r="S2470" t="str">
            <v xml:space="preserve"> </v>
          </cell>
        </row>
        <row r="2471">
          <cell r="S2471" t="str">
            <v xml:space="preserve"> </v>
          </cell>
        </row>
        <row r="2472">
          <cell r="S2472" t="str">
            <v xml:space="preserve"> </v>
          </cell>
        </row>
        <row r="2473">
          <cell r="S2473" t="str">
            <v xml:space="preserve"> </v>
          </cell>
        </row>
        <row r="2474">
          <cell r="S2474" t="str">
            <v xml:space="preserve"> </v>
          </cell>
        </row>
        <row r="2475">
          <cell r="S2475" t="str">
            <v xml:space="preserve"> </v>
          </cell>
        </row>
        <row r="2476">
          <cell r="S2476" t="str">
            <v xml:space="preserve"> </v>
          </cell>
        </row>
        <row r="2477">
          <cell r="S2477" t="str">
            <v xml:space="preserve"> </v>
          </cell>
        </row>
        <row r="2478">
          <cell r="S2478" t="str">
            <v xml:space="preserve"> </v>
          </cell>
        </row>
        <row r="2479">
          <cell r="S2479" t="str">
            <v xml:space="preserve"> </v>
          </cell>
        </row>
        <row r="2480">
          <cell r="S2480" t="str">
            <v xml:space="preserve"> </v>
          </cell>
        </row>
        <row r="2481">
          <cell r="S2481" t="str">
            <v xml:space="preserve"> </v>
          </cell>
        </row>
        <row r="2482">
          <cell r="S2482" t="str">
            <v xml:space="preserve"> </v>
          </cell>
        </row>
        <row r="2483">
          <cell r="S2483" t="str">
            <v xml:space="preserve"> </v>
          </cell>
        </row>
        <row r="2484">
          <cell r="S2484" t="str">
            <v xml:space="preserve"> </v>
          </cell>
        </row>
        <row r="2485">
          <cell r="S2485" t="str">
            <v xml:space="preserve"> </v>
          </cell>
        </row>
        <row r="2486">
          <cell r="S2486" t="str">
            <v xml:space="preserve"> </v>
          </cell>
        </row>
        <row r="2487">
          <cell r="S2487" t="str">
            <v xml:space="preserve"> </v>
          </cell>
        </row>
        <row r="2488">
          <cell r="S2488" t="str">
            <v xml:space="preserve"> </v>
          </cell>
        </row>
        <row r="2489">
          <cell r="S2489" t="str">
            <v xml:space="preserve"> </v>
          </cell>
        </row>
        <row r="2490">
          <cell r="S2490" t="str">
            <v xml:space="preserve"> </v>
          </cell>
        </row>
        <row r="2491">
          <cell r="S2491" t="str">
            <v xml:space="preserve"> </v>
          </cell>
        </row>
        <row r="2492">
          <cell r="S2492" t="str">
            <v xml:space="preserve"> </v>
          </cell>
        </row>
        <row r="2493">
          <cell r="S2493" t="str">
            <v xml:space="preserve"> </v>
          </cell>
        </row>
        <row r="2494">
          <cell r="S2494" t="str">
            <v xml:space="preserve"> </v>
          </cell>
        </row>
        <row r="2495">
          <cell r="S2495" t="str">
            <v xml:space="preserve"> </v>
          </cell>
        </row>
        <row r="2496">
          <cell r="S2496" t="str">
            <v xml:space="preserve"> </v>
          </cell>
        </row>
        <row r="2497">
          <cell r="S2497" t="str">
            <v xml:space="preserve"> </v>
          </cell>
        </row>
        <row r="2498">
          <cell r="S2498" t="str">
            <v xml:space="preserve"> </v>
          </cell>
        </row>
        <row r="2499">
          <cell r="S2499" t="str">
            <v xml:space="preserve"> </v>
          </cell>
        </row>
        <row r="2500">
          <cell r="S2500" t="str">
            <v xml:space="preserve"> </v>
          </cell>
        </row>
        <row r="2501">
          <cell r="S2501" t="str">
            <v xml:space="preserve"> </v>
          </cell>
        </row>
        <row r="2502">
          <cell r="S2502" t="str">
            <v xml:space="preserve"> </v>
          </cell>
        </row>
      </sheetData>
      <sheetData sheetId="12"/>
      <sheetData sheetId="13"/>
      <sheetData sheetId="14"/>
      <sheetData sheetId="15"/>
      <sheetData sheetId="16"/>
      <sheetData sheetId="17"/>
      <sheetData sheetId="18"/>
      <sheetData sheetId="19"/>
      <sheetData sheetId="20"/>
      <sheetData sheetId="21">
        <row r="2">
          <cell r="D2" t="str">
            <v>1.1.1 Selbst geschaffene gewerbliche Schutzrechte und ähnliche Rechte und Werte</v>
          </cell>
          <cell r="E2" t="str">
            <v>1.1.1 Erlöse aus Ausspeisepunkte ohne Leistungsmessung</v>
          </cell>
          <cell r="F2" t="str">
            <v>Rückstellungen für Pensionen und ähnliche Verpflichtungen</v>
          </cell>
          <cell r="G2">
            <v>2016</v>
          </cell>
          <cell r="I2" t="str">
            <v>1.1.12 Weitere Umsatzerlöse aus Netzentgelten</v>
          </cell>
        </row>
        <row r="3">
          <cell r="D3" t="str">
            <v>1.1.2 entgeltlich erworbene Konzessionen, gewerbliche Schutzrechte und ähnliche Rechte und Werte sowie Lizenzen an solchen Rechten und Werten</v>
          </cell>
          <cell r="E3" t="str">
            <v>1.1.2 Erlöse aus Ausspeisepunkte mit Leistungmessung</v>
          </cell>
          <cell r="F3" t="str">
            <v>Steuerrückstellungen</v>
          </cell>
          <cell r="G3">
            <v>2017</v>
          </cell>
          <cell r="I3" t="str">
            <v>1.5 Sonstige Erlöse</v>
          </cell>
        </row>
        <row r="4">
          <cell r="D4" t="str">
            <v>1.1.3 Geschäfts- oder Firmenwert</v>
          </cell>
          <cell r="E4" t="str">
            <v>1.1.3 Erlöse aus Einspeiseentgelte für feste Kapazitäten</v>
          </cell>
          <cell r="F4" t="str">
            <v>Rückstellung für Mehr- und Mindermengenabrechnung</v>
          </cell>
          <cell r="G4">
            <v>2018</v>
          </cell>
          <cell r="I4" t="str">
            <v>4.3 Andere sonstige Erträge</v>
          </cell>
        </row>
        <row r="5">
          <cell r="D5" t="str">
            <v>1.1.4 geleistete Anzahlungen</v>
          </cell>
          <cell r="E5" t="str">
            <v>1.1.4 Erlöse aus Ausspeiseentgelte für feste Kapazitäten</v>
          </cell>
          <cell r="F5" t="str">
            <v>Rückstellung für das Regulierungskonto</v>
          </cell>
          <cell r="G5">
            <v>2019</v>
          </cell>
          <cell r="I5" t="str">
            <v>5.1.6 Sonstiges</v>
          </cell>
        </row>
        <row r="6">
          <cell r="D6" t="str">
            <v>1.2.1 Grundstücke, grundstücksgleiche Rechte und Bauten einschließlich der Bauten auf fremden Grundstücken</v>
          </cell>
          <cell r="E6" t="str">
            <v>1.1.5 Erlöse aus Entgelten für die Messung</v>
          </cell>
          <cell r="F6" t="str">
            <v>Rückstellung für die Mehrerlösabschöpfung</v>
          </cell>
          <cell r="G6">
            <v>2020</v>
          </cell>
          <cell r="I6" t="str">
            <v>5.2.7 Sonstiges</v>
          </cell>
        </row>
        <row r="7">
          <cell r="D7" t="str">
            <v>1.2.2 technische Anlagen und Maschinen</v>
          </cell>
          <cell r="E7" t="str">
            <v>1.1.6 Erlöse für den Messstellenbetrieb</v>
          </cell>
          <cell r="F7" t="str">
            <v>Rückstellungen für Konzessionsabgaben</v>
          </cell>
          <cell r="I7" t="str">
            <v>7.1.2 Sonstiges</v>
          </cell>
        </row>
        <row r="8">
          <cell r="D8" t="str">
            <v>1.2.3 andere Anlagen, Betriebs- und Geschäftsausstattung</v>
          </cell>
          <cell r="E8" t="str">
            <v>1.1.7 Erlöse aus Kurzstreckenentgelten gemäß § 20 Abs. 1 GasNEV</v>
          </cell>
          <cell r="F8" t="str">
            <v>Andere Sonstige Rückstellungen</v>
          </cell>
          <cell r="I8" t="str">
            <v>8.10 Rechts- und Beratungskosten</v>
          </cell>
        </row>
        <row r="9">
          <cell r="D9" t="str">
            <v>1.2.4 geleistete Anzahlungen und Anlagen im Bau</v>
          </cell>
          <cell r="E9" t="str">
            <v>1.1.8 Erlöse aus gesondertem Netzentgelt gemäß § 20 Abs. 2 GasNEV</v>
          </cell>
          <cell r="I9" t="str">
            <v>8.18 Sonstiges</v>
          </cell>
        </row>
        <row r="10">
          <cell r="D10" t="str">
            <v>1.3.1 Anteile an verbundenen Unternehmen</v>
          </cell>
          <cell r="E10" t="str">
            <v>1.1.9 Erlöse aus Vertragsstrafen</v>
          </cell>
          <cell r="I10" t="str">
            <v>11.3 Andere sonstige Zinsen und ähnliche Erträge</v>
          </cell>
        </row>
        <row r="11">
          <cell r="D11" t="str">
            <v>1.3.2 Ausleihungen an verbundene Unternehmen</v>
          </cell>
          <cell r="E11" t="str">
            <v>1.1.10 Erlöse aus Entgelten mit Preisnachlässen gemäß § 3 KAV i.V.m. § 18 GasNEV</v>
          </cell>
          <cell r="I11" t="str">
            <v>13.4 Sonstiges</v>
          </cell>
        </row>
        <row r="12">
          <cell r="D12" t="str">
            <v>1.3.3 Beteiligungen</v>
          </cell>
          <cell r="E12" t="str">
            <v>1.1.11 Erlöse aus unterjährigen und unterbrechbaren Verträgen sowie Jahresverträgen mit abweichenden Laufzeitbeginn (§ 13 Abs. 2 und 3 GasNEV)</v>
          </cell>
          <cell r="I12" t="str">
            <v>15.3 Sonstiges</v>
          </cell>
        </row>
        <row r="13">
          <cell r="D13" t="str">
            <v>1.3.4 Ausleihungen an Unternehmen, mit denen ein Beteiligungsverhältnis besteht</v>
          </cell>
          <cell r="E13" t="str">
            <v>1.1.12 Weitere Umsatzerlöse aus Netzentgelten</v>
          </cell>
        </row>
        <row r="14">
          <cell r="D14" t="str">
            <v>1.3.5 Wertpapiere des Anlagevermögens</v>
          </cell>
          <cell r="E14" t="str">
            <v>1.1.13 Erlöse aus Konzessionsabgaben</v>
          </cell>
        </row>
        <row r="15">
          <cell r="D15" t="str">
            <v>1.3.6 sonstige Ausleihungen</v>
          </cell>
          <cell r="E15" t="str">
            <v>1.2.1 Erlöse aus der Herstellung bestimmter Gasbeschaffenheiten</v>
          </cell>
        </row>
        <row r="16">
          <cell r="D16" t="str">
            <v>2.1 Vorräte</v>
          </cell>
          <cell r="E16" t="str">
            <v>1.2.2 Erlöse aus Nominierungsersatzverfahren</v>
          </cell>
        </row>
        <row r="17">
          <cell r="D17" t="str">
            <v>2.2.1 Forderungen aus Lieferungen und Leistungen</v>
          </cell>
          <cell r="E17" t="str">
            <v>1.2.3 Erlöse aus erweitertem Bilanzausgleich</v>
          </cell>
        </row>
        <row r="18">
          <cell r="D18" t="str">
            <v>2.2.2 Forderungen gegen verbundene Unternehmen (z.B. Cash-Pooling)</v>
          </cell>
          <cell r="E18" t="str">
            <v>1.2.4 Erlöse aus sonstigen Flexibilitätsdienstleistungen</v>
          </cell>
        </row>
        <row r="19">
          <cell r="D19" t="str">
            <v>2.2.3 Forderungen gegen Unternehmen, mit denen ein 
Beteiligungsverhältnis besteht</v>
          </cell>
          <cell r="E19" t="str">
            <v>1.2.5 Erlöse aus anderen erforderlichen sonstigen Hilfsdiensten</v>
          </cell>
        </row>
        <row r="20">
          <cell r="D20" t="str">
            <v>2.2.4 Sonstige Vermögensgegenstände</v>
          </cell>
          <cell r="E20" t="str">
            <v>1.2.6 Umsatzerlöse aus Biogas- und MRU-Umlage inkl. Ausgleichsauszahlungen</v>
          </cell>
        </row>
        <row r="21">
          <cell r="D21" t="str">
            <v>2.3.1 Anteile an verbundenen Unternehmen</v>
          </cell>
          <cell r="E21" t="str">
            <v>1.2.7 Umsatzerlöse aufgrund von Erstattungen aus dem Biogas- und dem MRU-Umlagemechanismus</v>
          </cell>
        </row>
        <row r="22">
          <cell r="D22" t="str">
            <v>2.3.2 eigene Anteile</v>
          </cell>
          <cell r="E22" t="str">
            <v>1.3 Erlöse aus Verkauf von Entspannungsstrom</v>
          </cell>
        </row>
        <row r="23">
          <cell r="D23" t="str">
            <v>2.3.3 sonstige Wertpapiere</v>
          </cell>
          <cell r="E23" t="str">
            <v>1.4 Erlöse aus Differenzmengen/Mehr-Mindermengenabrechnung</v>
          </cell>
        </row>
        <row r="24">
          <cell r="D24" t="str">
            <v>2.4 Kassenbestand, Bundesbankguthaben, Guthaben bei Kreditinstituten und Schecks</v>
          </cell>
          <cell r="E24" t="str">
            <v>1.5 Sonstige Erlöse</v>
          </cell>
        </row>
        <row r="25">
          <cell r="D25" t="str">
            <v>2.5 Kapitalausgleichsposten</v>
          </cell>
          <cell r="E25" t="str">
            <v>1.6 Umsatzerlöse aus Netzentgelten Strom</v>
          </cell>
        </row>
        <row r="26">
          <cell r="D26" t="str">
            <v>3 Rechnungsabgrenzungsposten</v>
          </cell>
          <cell r="E26" t="str">
            <v>2 Bestandsveränderungen</v>
          </cell>
        </row>
        <row r="27">
          <cell r="D27" t="str">
            <v>4 Aktive latente Steuern</v>
          </cell>
          <cell r="E27" t="str">
            <v>3 andere aktivierte Eigenleistungen</v>
          </cell>
        </row>
        <row r="28">
          <cell r="D28" t="str">
            <v>5 Aktiver Unterschiedsbetrag aus der Vermögensverrechnung</v>
          </cell>
          <cell r="E28" t="str">
            <v>4.1 Erträge aus der Auflösung von Netzanschlussbeiträgen</v>
          </cell>
        </row>
        <row r="29">
          <cell r="D29" t="str">
            <v>6.1 Gezeichnetes Kapital</v>
          </cell>
          <cell r="E29" t="str">
            <v>4.2 Erträge aus der Auflösung von Baukostenzuschüssen</v>
          </cell>
        </row>
        <row r="30">
          <cell r="D30" t="str">
            <v>6.2 Kapitalrücklage</v>
          </cell>
          <cell r="E30" t="str">
            <v>4.3 Andere sonstige Erträge</v>
          </cell>
        </row>
        <row r="31">
          <cell r="D31" t="str">
            <v>6.3.1 gesetzliche Rücklage</v>
          </cell>
          <cell r="E31" t="str">
            <v>5.1.1 Aufwendungen für die Beschaffung von Verlustenergie</v>
          </cell>
        </row>
        <row r="32">
          <cell r="D32" t="str">
            <v>6.3.2 Rücklage für Anteile an einem herrschenden oder mehrheitlich beteiligten Unternehmen</v>
          </cell>
          <cell r="E32" t="str">
            <v>5.1.2 Aufwendungen für die Beschaffung von Treibenergie</v>
          </cell>
        </row>
        <row r="33">
          <cell r="D33" t="str">
            <v>6.3.3 satzungsmäßige Rücklagen</v>
          </cell>
          <cell r="E33" t="str">
            <v>5.1.3 Aufwendungen für die Beschaffung von Eigenverbrauch</v>
          </cell>
        </row>
        <row r="34">
          <cell r="D34" t="str">
            <v>6.3.4 andere Gewinnrücklagen</v>
          </cell>
          <cell r="E34" t="str">
            <v>5.1.4 Aufwendungen für die Beschaffung von Entspannungsenergie</v>
          </cell>
        </row>
        <row r="35">
          <cell r="D35" t="str">
            <v>6.4 Gewinnvortrag/Verlustvortrag</v>
          </cell>
          <cell r="E35" t="str">
            <v>5.1.5 Aufwendungen aus dem Emissionshandelsgesetz</v>
          </cell>
        </row>
        <row r="36">
          <cell r="D36" t="str">
            <v>6.5 Kapitalausgleichsposten</v>
          </cell>
          <cell r="E36" t="str">
            <v>5.1.6 Sonstiges</v>
          </cell>
        </row>
        <row r="37">
          <cell r="D37" t="str">
            <v>6.6 Jahresüberschuss/Jahresfehlbetrag</v>
          </cell>
          <cell r="E37" t="str">
            <v>5.2.1 Aufwendungen an vorgelagerte Netzbetreiber</v>
          </cell>
        </row>
        <row r="38">
          <cell r="D38" t="str">
            <v>7 Erhaltene Baukostenzuschüsse einschließlich passivierter Leistungen der Anschlussnehmer zur Erstattung von Netzanschlusskosten</v>
          </cell>
          <cell r="E38" t="str">
            <v>5.2.2 Aufwendungen für überlassene Netzinfrastruktur</v>
          </cell>
        </row>
        <row r="39">
          <cell r="D39" t="str">
            <v>8 Sonderposten für Investitionszuschüsse</v>
          </cell>
          <cell r="E39" t="str">
            <v>5.2.3 Aufwendungen für durch Dritte erbrachte Betriebsführung</v>
          </cell>
        </row>
        <row r="40">
          <cell r="D40" t="str">
            <v>9 Sonderposten mit Rücklageanteil</v>
          </cell>
          <cell r="E40" t="str">
            <v>5.2.4 Aufwendungen für durch Dritte erbrachte Wartungs- und Instandhaltungsleistungen</v>
          </cell>
        </row>
        <row r="41">
          <cell r="D41" t="str">
            <v>10.1 Rückstellungen für Pensionen und ähnliche Verpflichtungen</v>
          </cell>
          <cell r="E41" t="str">
            <v>5.2.5 Aufwendungen für die Beschaffung von Ausgleichsenergie für den Basisbilanzausgleich</v>
          </cell>
        </row>
        <row r="42">
          <cell r="D42" t="str">
            <v>10.2 Steuerrückstellungen</v>
          </cell>
          <cell r="E42" t="str">
            <v>5.2.6 Aufwendungen für Differenzmengen/Mehr- Mindermengenabrechnung</v>
          </cell>
        </row>
        <row r="43">
          <cell r="D43" t="str">
            <v>10.3 sonstige Rückstellungen</v>
          </cell>
          <cell r="E43" t="str">
            <v>5.2.7 Sonstiges</v>
          </cell>
        </row>
        <row r="44">
          <cell r="D44" t="str">
            <v>11.1 Anleihen, davon konvertibel</v>
          </cell>
          <cell r="E44" t="str">
            <v>6.1 Löhne und Gehälter</v>
          </cell>
        </row>
        <row r="45">
          <cell r="D45" t="str">
            <v>11.2 Verbindlichkeiten gegenüber Kreditinstituten</v>
          </cell>
          <cell r="E45" t="str">
            <v>6.2.1 für Altersversorgung</v>
          </cell>
        </row>
        <row r="46">
          <cell r="D46" t="str">
            <v>11.3 erhaltene Anzahlungen auf Bestellungen</v>
          </cell>
          <cell r="E46" t="str">
            <v>6.2.2 für soziale Abgaben und sonstige Aufwendungen</v>
          </cell>
        </row>
        <row r="47">
          <cell r="D47" t="str">
            <v>11.4 Verbindlichkeiten aus Lieferungen und Leistungen</v>
          </cell>
          <cell r="E47" t="str">
            <v>7.1.1 Konzessionen, gewerbliche Schutzrechte und ähnliche Rechte und Werte sowie Lizenzen an solchen Rechten und Werten</v>
          </cell>
        </row>
        <row r="48">
          <cell r="D48" t="str">
            <v>11.5 Verbindlichkeiten aus der Annahme gezogener Wechsel und der Ausstellung eigener Wechsel</v>
          </cell>
          <cell r="E48" t="str">
            <v>7.1.2 Sonstiges</v>
          </cell>
        </row>
        <row r="49">
          <cell r="D49" t="str">
            <v>11.6 Verbindlichkeiten gegenüber verbundenen Unternehmen</v>
          </cell>
          <cell r="E49" t="str">
            <v>7.2 Abschreibungen des Sachanlagevermögens</v>
          </cell>
        </row>
        <row r="50">
          <cell r="D50" t="str">
            <v>11.7 Verbindlichkeiten ggü. Unternehmen, mit denen ein Beteiligungsverhältnis besteht</v>
          </cell>
          <cell r="E50" t="str">
            <v>7.3 Abschreibungen auf Vermögensgegenstände des Umlaufvermögens und Finanzanlagen</v>
          </cell>
        </row>
        <row r="51">
          <cell r="D51" t="str">
            <v>11.8 sonstige Verbindlichkeiten</v>
          </cell>
          <cell r="E51" t="str">
            <v>8.1 für sonstige Flexibilitätsdienstleistungen</v>
          </cell>
        </row>
        <row r="52">
          <cell r="D52" t="str">
            <v>12 Rechnungsabgrenzungsposten</v>
          </cell>
          <cell r="E52" t="str">
            <v>8.2 für die Durchführung der Versteigerung nach § 13 Abs. 1 GasNZV</v>
          </cell>
        </row>
        <row r="53">
          <cell r="D53" t="str">
            <v>13 Passive latente Steuern</v>
          </cell>
          <cell r="E53" t="str">
            <v>8.3 aus vertraglichen Vereinbarungen mit Dritten gem. KOLA</v>
          </cell>
        </row>
        <row r="54">
          <cell r="D54" t="str">
            <v>14 Kapitalausgleichsposten</v>
          </cell>
          <cell r="E54" t="str">
            <v>8.4 Wartung und Instandsetzung</v>
          </cell>
        </row>
        <row r="55">
          <cell r="E55" t="str">
            <v>8.5 Konzessionsabgaben</v>
          </cell>
        </row>
        <row r="56">
          <cell r="E56" t="str">
            <v>8.6 Mieten, sonstige Pachtzinsen, sonstige Leasingraten, Gebühren und Beiträge</v>
          </cell>
        </row>
        <row r="57">
          <cell r="E57" t="str">
            <v>8.7 Versicherungen</v>
          </cell>
        </row>
        <row r="58">
          <cell r="E58" t="str">
            <v>8.8 Bürobedarf, Drucksachen und Zeitschriften</v>
          </cell>
        </row>
        <row r="59">
          <cell r="E59" t="str">
            <v>8.9 Postkosten, Frachtkosten und ähnliche Kosten</v>
          </cell>
        </row>
        <row r="60">
          <cell r="E60" t="str">
            <v>8.10 Rechts- und Beratungskosten</v>
          </cell>
        </row>
        <row r="61">
          <cell r="E61" t="str">
            <v>8.11 Sponsoring, Werbung, Spenden</v>
          </cell>
        </row>
        <row r="62">
          <cell r="E62" t="str">
            <v>8.12 Reisekosten und Auslösungen</v>
          </cell>
        </row>
        <row r="63">
          <cell r="E63" t="str">
            <v>8.13 Bewirtung und Geschenke</v>
          </cell>
        </row>
        <row r="64">
          <cell r="E64" t="str">
            <v>8.14 Einzelwertberichtigungen</v>
          </cell>
        </row>
        <row r="65">
          <cell r="E65" t="str">
            <v>8.15 Pauschalwertberichtigungen</v>
          </cell>
        </row>
        <row r="66">
          <cell r="E66" t="str">
            <v>8.16 Abschreibungen auf Forderungen</v>
          </cell>
        </row>
        <row r="67">
          <cell r="E67" t="str">
            <v>8.17 Entgelte für vermiedene Netzkosten nach § 20a GasNEV</v>
          </cell>
        </row>
        <row r="68">
          <cell r="E68" t="str">
            <v>8.18 Sonstiges</v>
          </cell>
        </row>
        <row r="69">
          <cell r="E69" t="str">
            <v>9 Erträge aus Beteiligungen</v>
          </cell>
        </row>
        <row r="70">
          <cell r="E70" t="str">
            <v>9.a davon aus verbundenen Unternehmen</v>
          </cell>
        </row>
        <row r="71">
          <cell r="E71" t="str">
            <v>10 Erträge aus anderen Wertpapieren und Ausleihungen des Finanzanlagevermögens</v>
          </cell>
        </row>
        <row r="72">
          <cell r="E72" t="str">
            <v>10.a davon aus verbundenen Unternehmen</v>
          </cell>
        </row>
        <row r="73">
          <cell r="E73" t="str">
            <v>11.1.1 Erträge aus verzinslichen Finanzanlagen</v>
          </cell>
        </row>
        <row r="74">
          <cell r="E74" t="str">
            <v>11.1.2 Erträge aus Cash-Pooling</v>
          </cell>
        </row>
        <row r="75">
          <cell r="E75" t="str">
            <v>11.2.1 Erträge aus Forderungen aus Lieferungen und Leistungen</v>
          </cell>
        </row>
        <row r="76">
          <cell r="E76" t="str">
            <v>11.2.2 Erträge aus Forderungen gegenüber verbundenen Unternehmen (z.B. Cash-Pooling)</v>
          </cell>
        </row>
        <row r="77">
          <cell r="E77" t="str">
            <v>11.2.3 Erträge aus Forderungen gegen Unternehmen, mit denen ein Beteiligungsverhältnis besteht</v>
          </cell>
        </row>
        <row r="78">
          <cell r="E78" t="str">
            <v>11.2.4 Erträge aus sonstigen Vermögensgegenständen</v>
          </cell>
        </row>
        <row r="79">
          <cell r="E79" t="str">
            <v>11.2.5 Erträge aus Wertpapieren des Umlaufvermögens</v>
          </cell>
        </row>
        <row r="80">
          <cell r="E80" t="str">
            <v>11.2.6 Erträge aus Kassenbestand, Guthaben bei der Bundesbank und Kreditinstituten</v>
          </cell>
        </row>
        <row r="81">
          <cell r="E81" t="str">
            <v>11.3 Andere sonstige Zinsen und ähnliche Erträge</v>
          </cell>
        </row>
        <row r="82">
          <cell r="E82" t="str">
            <v>12.1 Abschreibungen auf Finanzanlagen</v>
          </cell>
        </row>
        <row r="83">
          <cell r="E83" t="str">
            <v>12.2 Abschreibungen auf Wertpapiere des Umlaufvermögens</v>
          </cell>
        </row>
        <row r="84">
          <cell r="E84" t="str">
            <v>13.a davon Fremdkapitalzinsen, die im Zusammenhang mit Gabi-Gas, Regel- und Ausgleichsenergie stehen</v>
          </cell>
        </row>
        <row r="85">
          <cell r="E85" t="str">
            <v>13.b davon Zinsen und Gebühren für Cash-Pooling</v>
          </cell>
        </row>
        <row r="86">
          <cell r="E86" t="str">
            <v>13.1 gegenüber verbundenen Unternehmen</v>
          </cell>
        </row>
        <row r="87">
          <cell r="E87" t="str">
            <v>13.2 gegenüber Unternehmen, mit denen ein Beteiligungsverhältnis besteht</v>
          </cell>
        </row>
        <row r="88">
          <cell r="E88" t="str">
            <v>13.3 gegenüber Kreditinstituten</v>
          </cell>
        </row>
        <row r="89">
          <cell r="E89" t="str">
            <v>13.4 Sonstiges</v>
          </cell>
        </row>
        <row r="90">
          <cell r="E90" t="str">
            <v>14 Steuern vom Einkommen und vom Ertrag</v>
          </cell>
        </row>
        <row r="91">
          <cell r="E91" t="str">
            <v>15.1 KFZ-Steuer</v>
          </cell>
        </row>
        <row r="92">
          <cell r="E92" t="str">
            <v>15.2 Grundsteuer</v>
          </cell>
        </row>
        <row r="93">
          <cell r="E93" t="str">
            <v>15.3 Sonstiges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sfüllhilfe"/>
      <sheetName val="A_Stammdaten"/>
      <sheetName val="B_KKAuf"/>
      <sheetName val="D_SAV"/>
      <sheetName val="D1_BKZ_NAKB_SoPo"/>
      <sheetName val="D2_WAV"/>
      <sheetName val="D3_Anl_Spiegel"/>
      <sheetName val="D4_Zuordnung_HGB"/>
      <sheetName val="E_Erläuterung"/>
      <sheetName val="Listen"/>
      <sheetName val="Changelog BNetzA"/>
      <sheetName val="Changelog TH"/>
    </sheetNames>
    <sheetDataSet>
      <sheetData sheetId="0"/>
      <sheetData sheetId="1">
        <row r="9">
          <cell r="B9">
            <v>2022</v>
          </cell>
        </row>
      </sheetData>
      <sheetData sheetId="2"/>
      <sheetData sheetId="3"/>
      <sheetData sheetId="4"/>
      <sheetData sheetId="5"/>
      <sheetData sheetId="6"/>
      <sheetData sheetId="7"/>
      <sheetData sheetId="8"/>
      <sheetData sheetId="9" refreshError="1">
        <row r="2">
          <cell r="E2" t="str">
            <v>Verpächter</v>
          </cell>
          <cell r="L2" t="str">
            <v>Baukostenzuschüsse</v>
          </cell>
        </row>
        <row r="3">
          <cell r="E3" t="str">
            <v>anderer Netzbereich</v>
          </cell>
          <cell r="L3" t="str">
            <v>Netzanschlusskostenbeiträge</v>
          </cell>
        </row>
        <row r="4">
          <cell r="E4" t="str">
            <v>Voll-Netzzugang (§ 26 I ARegV) nach dem Basisjahr</v>
          </cell>
          <cell r="L4" t="str">
            <v>SoPo Investitionszuschüsse</v>
          </cell>
        </row>
        <row r="5">
          <cell r="E5" t="str">
            <v>Teil-Netzzugang (§ 26 II, III ARegV) nach dem Basisjahr</v>
          </cell>
        </row>
        <row r="6">
          <cell r="E6" t="str">
            <v>Teil-Netzabgang (§ 26 II, III ARegV) nach dem Basisjahr</v>
          </cell>
        </row>
        <row r="7">
          <cell r="E7" t="str">
            <v>Ehemalige Investitionsmaßnahmen (§ 34 Abs. 7 ARegV)</v>
          </cell>
        </row>
        <row r="8">
          <cell r="E8" t="str">
            <v>sonstiger Zu- bzw. Abgang</v>
          </cell>
        </row>
      </sheetData>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n"/>
    </sheetNames>
    <sheetDataSet>
      <sheetData sheetId="0" refreshError="1"/>
    </sheetDataSet>
  </externalBook>
</externalLink>
</file>

<file path=xl/theme/theme1.xml><?xml version="1.0" encoding="utf-8"?>
<a:theme xmlns:a="http://schemas.openxmlformats.org/drawingml/2006/main" name="BNetzAPowerPoint">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horz" wrap="square" lIns="91440" tIns="45720" rIns="91440" bIns="45720" numCol="1" anchor="t" anchorCtr="0" compatLnSpc="1">
        <a:prstTxWarp prst="textNoShape">
          <a:avLst/>
        </a:prstTxWarp>
      </a:bodyPr>
      <a:lstStyle>
        <a:defPPr marL="0" marR="0" indent="0" algn="l" defTabSz="914400" rtl="0" eaLnBrk="1" fontAlgn="base" latinLnBrk="0" hangingPunct="1">
          <a:lnSpc>
            <a:spcPct val="100000"/>
          </a:lnSpc>
          <a:spcBef>
            <a:spcPct val="20000"/>
          </a:spcBef>
          <a:spcAft>
            <a:spcPct val="0"/>
          </a:spcAft>
          <a:buClr>
            <a:srgbClr val="BBC6D6"/>
          </a:buClr>
          <a:buSzPct val="80000"/>
          <a:buFont typeface="Wingdings" pitchFamily="1" charset="2"/>
          <a:buNone/>
          <a:tabLst/>
          <a:defRPr kumimoji="0" lang="de-DE" sz="1800" b="0" i="0" u="none" strike="noStrike" cap="none" normalizeH="0" baseline="0" smtClean="0">
            <a:ln>
              <a:noFill/>
            </a:ln>
            <a:solidFill>
              <a:schemeClr val="tx1"/>
            </a:solidFill>
            <a:effectLst/>
            <a:latin typeface="Arial Narrow" pitchFamily="1" charset="0"/>
          </a:defRPr>
        </a:defPPr>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horz" wrap="square" lIns="91440" tIns="45720" rIns="91440" bIns="45720" numCol="1" anchor="t" anchorCtr="0" compatLnSpc="1">
        <a:prstTxWarp prst="textNoShape">
          <a:avLst/>
        </a:prstTxWarp>
      </a:bodyPr>
      <a:lstStyle>
        <a:defPPr marL="0" marR="0" indent="0" algn="l" defTabSz="914400" rtl="0" eaLnBrk="1" fontAlgn="base" latinLnBrk="0" hangingPunct="1">
          <a:lnSpc>
            <a:spcPct val="100000"/>
          </a:lnSpc>
          <a:spcBef>
            <a:spcPct val="20000"/>
          </a:spcBef>
          <a:spcAft>
            <a:spcPct val="0"/>
          </a:spcAft>
          <a:buClr>
            <a:srgbClr val="BBC6D6"/>
          </a:buClr>
          <a:buSzPct val="80000"/>
          <a:buFont typeface="Wingdings" pitchFamily="1" charset="2"/>
          <a:buNone/>
          <a:tabLst/>
          <a:defRPr kumimoji="0" lang="de-DE" sz="1800" b="0" i="0" u="none" strike="noStrike" cap="none" normalizeH="0" baseline="0" smtClean="0">
            <a:ln>
              <a:noFill/>
            </a:ln>
            <a:solidFill>
              <a:schemeClr val="tx1"/>
            </a:solidFill>
            <a:effectLst/>
            <a:latin typeface="Arial Narrow" pitchFamily="1" charset="0"/>
          </a:defRPr>
        </a:defPPr>
      </a:lstStyle>
    </a:lnDef>
  </a:objectDefaults>
  <a:extraClrSchemeLst>
    <a:extraClrScheme>
      <a:clrScheme name="Office Theme 1">
        <a:dk1>
          <a:srgbClr val="000000"/>
        </a:dk1>
        <a:lt1>
          <a:srgbClr val="FFFFFF"/>
        </a:lt1>
        <a:dk2>
          <a:srgbClr val="000000"/>
        </a:dk2>
        <a:lt2>
          <a:srgbClr val="808080"/>
        </a:lt2>
        <a:accent1>
          <a:srgbClr val="BBE0E3"/>
        </a:accent1>
        <a:accent2>
          <a:srgbClr val="333399"/>
        </a:accent2>
        <a:accent3>
          <a:srgbClr val="FFFFFF"/>
        </a:accent3>
        <a:accent4>
          <a:srgbClr val="000000"/>
        </a:accent4>
        <a:accent5>
          <a:srgbClr val="DAEDEF"/>
        </a:accent5>
        <a:accent6>
          <a:srgbClr val="2D2D8A"/>
        </a:accent6>
        <a:hlink>
          <a:srgbClr val="009999"/>
        </a:hlink>
        <a:folHlink>
          <a:srgbClr val="99CC00"/>
        </a:folHlink>
      </a:clrScheme>
      <a:clrMap bg1="lt1" tx1="dk1" bg2="lt2" tx2="dk2" accent1="accent1" accent2="accent2" accent3="accent3" accent4="accent4" accent5="accent5" accent6="accent6" hlink="hlink" folHlink="folHlink"/>
    </a:extraClrScheme>
    <a:extraClrScheme>
      <a:clrScheme name="Office Theme 2">
        <a:dk1>
          <a:srgbClr val="000000"/>
        </a:dk1>
        <a:lt1>
          <a:srgbClr val="FFFFFF"/>
        </a:lt1>
        <a:dk2>
          <a:srgbClr val="000000"/>
        </a:dk2>
        <a:lt2>
          <a:srgbClr val="969696"/>
        </a:lt2>
        <a:accent1>
          <a:srgbClr val="FBDF53"/>
        </a:accent1>
        <a:accent2>
          <a:srgbClr val="FF9966"/>
        </a:accent2>
        <a:accent3>
          <a:srgbClr val="FFFFFF"/>
        </a:accent3>
        <a:accent4>
          <a:srgbClr val="000000"/>
        </a:accent4>
        <a:accent5>
          <a:srgbClr val="FDECB3"/>
        </a:accent5>
        <a:accent6>
          <a:srgbClr val="E78A5C"/>
        </a:accent6>
        <a:hlink>
          <a:srgbClr val="CC3300"/>
        </a:hlink>
        <a:folHlink>
          <a:srgbClr val="996600"/>
        </a:folHlink>
      </a:clrScheme>
      <a:clrMap bg1="lt1" tx1="dk1" bg2="lt2" tx2="dk2" accent1="accent1" accent2="accent2" accent3="accent3" accent4="accent4" accent5="accent5" accent6="accent6" hlink="hlink" folHlink="folHlink"/>
    </a:extraClrScheme>
    <a:extraClrScheme>
      <a:clrScheme name="Office Theme 3">
        <a:dk1>
          <a:srgbClr val="000000"/>
        </a:dk1>
        <a:lt1>
          <a:srgbClr val="FFFFFF"/>
        </a:lt1>
        <a:dk2>
          <a:srgbClr val="000000"/>
        </a:dk2>
        <a:lt2>
          <a:srgbClr val="808080"/>
        </a:lt2>
        <a:accent1>
          <a:srgbClr val="99CCFF"/>
        </a:accent1>
        <a:accent2>
          <a:srgbClr val="CCCCFF"/>
        </a:accent2>
        <a:accent3>
          <a:srgbClr val="FFFFFF"/>
        </a:accent3>
        <a:accent4>
          <a:srgbClr val="000000"/>
        </a:accent4>
        <a:accent5>
          <a:srgbClr val="CAE2FF"/>
        </a:accent5>
        <a:accent6>
          <a:srgbClr val="B9B9E7"/>
        </a:accent6>
        <a:hlink>
          <a:srgbClr val="3333CC"/>
        </a:hlink>
        <a:folHlink>
          <a:srgbClr val="AF67FF"/>
        </a:folHlink>
      </a:clrScheme>
      <a:clrMap bg1="lt1" tx1="dk1" bg2="lt2" tx2="dk2" accent1="accent1" accent2="accent2" accent3="accent3" accent4="accent4" accent5="accent5" accent6="accent6" hlink="hlink" folHlink="folHlink"/>
    </a:extraClrScheme>
    <a:extraClrScheme>
      <a:clrScheme name="Office Theme 4">
        <a:dk1>
          <a:srgbClr val="000000"/>
        </a:dk1>
        <a:lt1>
          <a:srgbClr val="DEF6F1"/>
        </a:lt1>
        <a:dk2>
          <a:srgbClr val="000000"/>
        </a:dk2>
        <a:lt2>
          <a:srgbClr val="969696"/>
        </a:lt2>
        <a:accent1>
          <a:srgbClr val="FFFFFF"/>
        </a:accent1>
        <a:accent2>
          <a:srgbClr val="8DC6FF"/>
        </a:accent2>
        <a:accent3>
          <a:srgbClr val="ECFAF7"/>
        </a:accent3>
        <a:accent4>
          <a:srgbClr val="000000"/>
        </a:accent4>
        <a:accent5>
          <a:srgbClr val="FFFFFF"/>
        </a:accent5>
        <a:accent6>
          <a:srgbClr val="7FB3E7"/>
        </a:accent6>
        <a:hlink>
          <a:srgbClr val="0066CC"/>
        </a:hlink>
        <a:folHlink>
          <a:srgbClr val="00A800"/>
        </a:folHlink>
      </a:clrScheme>
      <a:clrMap bg1="lt1" tx1="dk1" bg2="lt2" tx2="dk2" accent1="accent1" accent2="accent2" accent3="accent3" accent4="accent4" accent5="accent5" accent6="accent6" hlink="hlink" folHlink="folHlink"/>
    </a:extraClrScheme>
    <a:extraClrScheme>
      <a:clrScheme name="Office Theme 5">
        <a:dk1>
          <a:srgbClr val="000000"/>
        </a:dk1>
        <a:lt1>
          <a:srgbClr val="FFFFD9"/>
        </a:lt1>
        <a:dk2>
          <a:srgbClr val="000000"/>
        </a:dk2>
        <a:lt2>
          <a:srgbClr val="777777"/>
        </a:lt2>
        <a:accent1>
          <a:srgbClr val="FFFFF7"/>
        </a:accent1>
        <a:accent2>
          <a:srgbClr val="33CCCC"/>
        </a:accent2>
        <a:accent3>
          <a:srgbClr val="FFFFE9"/>
        </a:accent3>
        <a:accent4>
          <a:srgbClr val="000000"/>
        </a:accent4>
        <a:accent5>
          <a:srgbClr val="FFFFFA"/>
        </a:accent5>
        <a:accent6>
          <a:srgbClr val="2DB9B9"/>
        </a:accent6>
        <a:hlink>
          <a:srgbClr val="FF5050"/>
        </a:hlink>
        <a:folHlink>
          <a:srgbClr val="FF9900"/>
        </a:folHlink>
      </a:clrScheme>
      <a:clrMap bg1="lt1" tx1="dk1" bg2="lt2" tx2="dk2" accent1="accent1" accent2="accent2" accent3="accent3" accent4="accent4" accent5="accent5" accent6="accent6" hlink="hlink" folHlink="folHlink"/>
    </a:extraClrScheme>
    <a:extraClrScheme>
      <a:clrScheme name="Office Theme 6">
        <a:dk1>
          <a:srgbClr val="005A58"/>
        </a:dk1>
        <a:lt1>
          <a:srgbClr val="FFFFFF"/>
        </a:lt1>
        <a:dk2>
          <a:srgbClr val="008080"/>
        </a:dk2>
        <a:lt2>
          <a:srgbClr val="FFFF99"/>
        </a:lt2>
        <a:accent1>
          <a:srgbClr val="006462"/>
        </a:accent1>
        <a:accent2>
          <a:srgbClr val="6D6FC7"/>
        </a:accent2>
        <a:accent3>
          <a:srgbClr val="AAC0C0"/>
        </a:accent3>
        <a:accent4>
          <a:srgbClr val="DADADA"/>
        </a:accent4>
        <a:accent5>
          <a:srgbClr val="AAB8B7"/>
        </a:accent5>
        <a:accent6>
          <a:srgbClr val="6264B4"/>
        </a:accent6>
        <a:hlink>
          <a:srgbClr val="00FFFF"/>
        </a:hlink>
        <a:folHlink>
          <a:srgbClr val="00FF00"/>
        </a:folHlink>
      </a:clrScheme>
      <a:clrMap bg1="dk2" tx1="lt1" bg2="dk1" tx2="lt2" accent1="accent1" accent2="accent2" accent3="accent3" accent4="accent4" accent5="accent5" accent6="accent6" hlink="hlink" folHlink="folHlink"/>
    </a:extraClrScheme>
    <a:extraClrScheme>
      <a:clrScheme name="Office Theme 7">
        <a:dk1>
          <a:srgbClr val="5C1F00"/>
        </a:dk1>
        <a:lt1>
          <a:srgbClr val="FFFFFF"/>
        </a:lt1>
        <a:dk2>
          <a:srgbClr val="800000"/>
        </a:dk2>
        <a:lt2>
          <a:srgbClr val="DFD293"/>
        </a:lt2>
        <a:accent1>
          <a:srgbClr val="CC3300"/>
        </a:accent1>
        <a:accent2>
          <a:srgbClr val="BE7960"/>
        </a:accent2>
        <a:accent3>
          <a:srgbClr val="C0AAAA"/>
        </a:accent3>
        <a:accent4>
          <a:srgbClr val="DADADA"/>
        </a:accent4>
        <a:accent5>
          <a:srgbClr val="E2ADAA"/>
        </a:accent5>
        <a:accent6>
          <a:srgbClr val="AC6D56"/>
        </a:accent6>
        <a:hlink>
          <a:srgbClr val="FFFF99"/>
        </a:hlink>
        <a:folHlink>
          <a:srgbClr val="D3A219"/>
        </a:folHlink>
      </a:clrScheme>
      <a:clrMap bg1="dk2" tx1="lt1" bg2="dk1" tx2="lt2" accent1="accent1" accent2="accent2" accent3="accent3" accent4="accent4" accent5="accent5" accent6="accent6" hlink="hlink" folHlink="folHlink"/>
    </a:extraClrScheme>
    <a:extraClrScheme>
      <a:clrScheme name="Office Theme 8">
        <a:dk1>
          <a:srgbClr val="003366"/>
        </a:dk1>
        <a:lt1>
          <a:srgbClr val="FFFFFF"/>
        </a:lt1>
        <a:dk2>
          <a:srgbClr val="000099"/>
        </a:dk2>
        <a:lt2>
          <a:srgbClr val="CCFFFF"/>
        </a:lt2>
        <a:accent1>
          <a:srgbClr val="3366CC"/>
        </a:accent1>
        <a:accent2>
          <a:srgbClr val="00B000"/>
        </a:accent2>
        <a:accent3>
          <a:srgbClr val="AAAACA"/>
        </a:accent3>
        <a:accent4>
          <a:srgbClr val="DADADA"/>
        </a:accent4>
        <a:accent5>
          <a:srgbClr val="ADB8E2"/>
        </a:accent5>
        <a:accent6>
          <a:srgbClr val="009F00"/>
        </a:accent6>
        <a:hlink>
          <a:srgbClr val="66CCFF"/>
        </a:hlink>
        <a:folHlink>
          <a:srgbClr val="FFE701"/>
        </a:folHlink>
      </a:clrScheme>
      <a:clrMap bg1="dk2" tx1="lt1" bg2="dk1" tx2="lt2" accent1="accent1" accent2="accent2" accent3="accent3" accent4="accent4" accent5="accent5" accent6="accent6" hlink="hlink" folHlink="folHlink"/>
    </a:extraClrScheme>
    <a:extraClrScheme>
      <a:clrScheme name="Office Theme 9">
        <a:dk1>
          <a:srgbClr val="336699"/>
        </a:dk1>
        <a:lt1>
          <a:srgbClr val="FFFFFF"/>
        </a:lt1>
        <a:dk2>
          <a:srgbClr val="000000"/>
        </a:dk2>
        <a:lt2>
          <a:srgbClr val="E3EBF1"/>
        </a:lt2>
        <a:accent1>
          <a:srgbClr val="003399"/>
        </a:accent1>
        <a:accent2>
          <a:srgbClr val="468A4B"/>
        </a:accent2>
        <a:accent3>
          <a:srgbClr val="AAAAAA"/>
        </a:accent3>
        <a:accent4>
          <a:srgbClr val="DADADA"/>
        </a:accent4>
        <a:accent5>
          <a:srgbClr val="AAADCA"/>
        </a:accent5>
        <a:accent6>
          <a:srgbClr val="3F7D43"/>
        </a:accent6>
        <a:hlink>
          <a:srgbClr val="66CCFF"/>
        </a:hlink>
        <a:folHlink>
          <a:srgbClr val="F0E500"/>
        </a:folHlink>
      </a:clrScheme>
      <a:clrMap bg1="dk2" tx1="lt1" bg2="dk1" tx2="lt2" accent1="accent1" accent2="accent2" accent3="accent3" accent4="accent4" accent5="accent5" accent6="accent6" hlink="hlink" folHlink="folHlink"/>
    </a:extraClrScheme>
    <a:extraClrScheme>
      <a:clrScheme name="Office Theme 10">
        <a:dk1>
          <a:srgbClr val="777777"/>
        </a:dk1>
        <a:lt1>
          <a:srgbClr val="FFFFFF"/>
        </a:lt1>
        <a:dk2>
          <a:srgbClr val="686B5D"/>
        </a:dk2>
        <a:lt2>
          <a:srgbClr val="D1D1CB"/>
        </a:lt2>
        <a:accent1>
          <a:srgbClr val="909082"/>
        </a:accent1>
        <a:accent2>
          <a:srgbClr val="809EA8"/>
        </a:accent2>
        <a:accent3>
          <a:srgbClr val="B9BAB6"/>
        </a:accent3>
        <a:accent4>
          <a:srgbClr val="DADADA"/>
        </a:accent4>
        <a:accent5>
          <a:srgbClr val="C6C6C1"/>
        </a:accent5>
        <a:accent6>
          <a:srgbClr val="738F98"/>
        </a:accent6>
        <a:hlink>
          <a:srgbClr val="FFCC66"/>
        </a:hlink>
        <a:folHlink>
          <a:srgbClr val="E9DCB9"/>
        </a:folHlink>
      </a:clrScheme>
      <a:clrMap bg1="dk2" tx1="lt1" bg2="dk1" tx2="lt2" accent1="accent1" accent2="accent2" accent3="accent3" accent4="accent4" accent5="accent5" accent6="accent6" hlink="hlink" folHlink="folHlink"/>
    </a:extraClrScheme>
    <a:extraClrScheme>
      <a:clrScheme name="Office Theme 11">
        <a:dk1>
          <a:srgbClr val="3E3E5C"/>
        </a:dk1>
        <a:lt1>
          <a:srgbClr val="FFFFFF"/>
        </a:lt1>
        <a:dk2>
          <a:srgbClr val="666699"/>
        </a:dk2>
        <a:lt2>
          <a:srgbClr val="FFFFFF"/>
        </a:lt2>
        <a:accent1>
          <a:srgbClr val="60597B"/>
        </a:accent1>
        <a:accent2>
          <a:srgbClr val="6666FF"/>
        </a:accent2>
        <a:accent3>
          <a:srgbClr val="B8B8CA"/>
        </a:accent3>
        <a:accent4>
          <a:srgbClr val="DADADA"/>
        </a:accent4>
        <a:accent5>
          <a:srgbClr val="B6B5BF"/>
        </a:accent5>
        <a:accent6>
          <a:srgbClr val="5C5CE7"/>
        </a:accent6>
        <a:hlink>
          <a:srgbClr val="99CCFF"/>
        </a:hlink>
        <a:folHlink>
          <a:srgbClr val="FFFF99"/>
        </a:folHlink>
      </a:clrScheme>
      <a:clrMap bg1="dk2" tx1="lt1" bg2="dk1" tx2="lt2" accent1="accent1" accent2="accent2" accent3="accent3" accent4="accent4" accent5="accent5" accent6="accent6" hlink="hlink" folHlink="folHlink"/>
    </a:extraClrScheme>
    <a:extraClrScheme>
      <a:clrScheme name="Office Theme 12">
        <a:dk1>
          <a:srgbClr val="2D2015"/>
        </a:dk1>
        <a:lt1>
          <a:srgbClr val="FFFFFF"/>
        </a:lt1>
        <a:dk2>
          <a:srgbClr val="523E26"/>
        </a:dk2>
        <a:lt2>
          <a:srgbClr val="DFC08D"/>
        </a:lt2>
        <a:accent1>
          <a:srgbClr val="8C7B70"/>
        </a:accent1>
        <a:accent2>
          <a:srgbClr val="8F5F2F"/>
        </a:accent2>
        <a:accent3>
          <a:srgbClr val="B3AFAC"/>
        </a:accent3>
        <a:accent4>
          <a:srgbClr val="DADADA"/>
        </a:accent4>
        <a:accent5>
          <a:srgbClr val="C5BFBB"/>
        </a:accent5>
        <a:accent6>
          <a:srgbClr val="81552A"/>
        </a:accent6>
        <a:hlink>
          <a:srgbClr val="CCB400"/>
        </a:hlink>
        <a:folHlink>
          <a:srgbClr val="8C9EA0"/>
        </a:folHlink>
      </a:clrScheme>
      <a:clrMap bg1="dk2" tx1="lt1" bg2="dk1" tx2="lt2" accent1="accent1" accent2="accent2" accent3="accent3" accent4="accent4" accent5="accent5" accent6="accent6" hlink="hlink" folHlink="folHlink"/>
    </a:extraClrScheme>
    <a:extraClrScheme>
      <a:clrScheme name="Office Theme 13">
        <a:dk1>
          <a:srgbClr val="000000"/>
        </a:dk1>
        <a:lt1>
          <a:srgbClr val="FFFFFF"/>
        </a:lt1>
        <a:dk2>
          <a:srgbClr val="FFFFFF"/>
        </a:dk2>
        <a:lt2>
          <a:srgbClr val="808080"/>
        </a:lt2>
        <a:accent1>
          <a:srgbClr val="157293"/>
        </a:accent1>
        <a:accent2>
          <a:srgbClr val="5D8BA8"/>
        </a:accent2>
        <a:accent3>
          <a:srgbClr val="FFFFFF"/>
        </a:accent3>
        <a:accent4>
          <a:srgbClr val="000000"/>
        </a:accent4>
        <a:accent5>
          <a:srgbClr val="AABCC8"/>
        </a:accent5>
        <a:accent6>
          <a:srgbClr val="537D98"/>
        </a:accent6>
        <a:hlink>
          <a:srgbClr val="85A6BD"/>
        </a:hlink>
        <a:folHlink>
          <a:srgbClr val="ACC2D3"/>
        </a:folHlink>
      </a:clrScheme>
      <a:clrMap bg1="lt1" tx1="dk1" bg2="lt2" tx2="dk2" accent1="accent1" accent2="accent2" accent3="accent3" accent4="accent4" accent5="accent5" accent6="accent6" hlink="hlink" folHlink="folHlink"/>
    </a:extraClrScheme>
    <a:extraClrScheme>
      <a:clrScheme name="Office Theme 14">
        <a:dk1>
          <a:srgbClr val="000000"/>
        </a:dk1>
        <a:lt1>
          <a:srgbClr val="FFFFFF"/>
        </a:lt1>
        <a:dk2>
          <a:srgbClr val="FFFFFF"/>
        </a:dk2>
        <a:lt2>
          <a:srgbClr val="D5E0E9"/>
        </a:lt2>
        <a:accent1>
          <a:srgbClr val="157293"/>
        </a:accent1>
        <a:accent2>
          <a:srgbClr val="5D8BA8"/>
        </a:accent2>
        <a:accent3>
          <a:srgbClr val="FFFFFF"/>
        </a:accent3>
        <a:accent4>
          <a:srgbClr val="000000"/>
        </a:accent4>
        <a:accent5>
          <a:srgbClr val="AABCC8"/>
        </a:accent5>
        <a:accent6>
          <a:srgbClr val="537D98"/>
        </a:accent6>
        <a:hlink>
          <a:srgbClr val="85A6BD"/>
        </a:hlink>
        <a:folHlink>
          <a:srgbClr val="ACC2D3"/>
        </a:folHlink>
      </a:clrScheme>
      <a:clrMap bg1="lt1" tx1="dk1" bg2="lt2" tx2="dk2" accent1="accent1" accent2="accent2" accent3="accent3" accent4="accent4" accent5="accent5" accent6="accent6" hlink="hlink" folHlink="folHlink"/>
    </a:extraClrScheme>
    <a:extraClrScheme>
      <a:clrScheme name="Bundesnetzagentur-Vorlage 1">
        <a:dk1>
          <a:srgbClr val="000000"/>
        </a:dk1>
        <a:lt1>
          <a:srgbClr val="FFFFFF"/>
        </a:lt1>
        <a:dk2>
          <a:srgbClr val="FFFFFF"/>
        </a:dk2>
        <a:lt2>
          <a:srgbClr val="D9E5F2"/>
        </a:lt2>
        <a:accent1>
          <a:srgbClr val="417DBE"/>
        </a:accent1>
        <a:accent2>
          <a:srgbClr val="E16900"/>
        </a:accent2>
        <a:accent3>
          <a:srgbClr val="FFFFFF"/>
        </a:accent3>
        <a:accent4>
          <a:srgbClr val="000000"/>
        </a:accent4>
        <a:accent5>
          <a:srgbClr val="B0BFDB"/>
        </a:accent5>
        <a:accent6>
          <a:srgbClr val="CC5E00"/>
        </a:accent6>
        <a:hlink>
          <a:srgbClr val="8DB1D8"/>
        </a:hlink>
        <a:folHlink>
          <a:srgbClr val="57676F"/>
        </a:folHlink>
      </a:clrScheme>
      <a:clrMap bg1="lt1" tx1="dk1" bg2="lt2" tx2="dk2" accent1="accent1" accent2="accent2" accent3="accent3" accent4="accent4" accent5="accent5" accent6="accent6" hlink="hlink" folHlink="folHlink"/>
    </a:extraClrScheme>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6" tint="0.39997558519241921"/>
  </sheetPr>
  <dimension ref="A1:Q41"/>
  <sheetViews>
    <sheetView zoomScaleNormal="100" workbookViewId="0">
      <selection activeCell="C22" sqref="C22"/>
    </sheetView>
  </sheetViews>
  <sheetFormatPr baseColWidth="10" defaultColWidth="11.42578125" defaultRowHeight="15" x14ac:dyDescent="0.25"/>
  <cols>
    <col min="1" max="1" width="32.85546875" style="85" customWidth="1"/>
    <col min="2" max="2" width="94" style="85" customWidth="1"/>
    <col min="3" max="3" width="20.28515625" style="85" customWidth="1"/>
    <col min="4" max="1022" width="11.5703125" style="90" customWidth="1"/>
    <col min="1023" max="16384" width="11.42578125" style="90"/>
  </cols>
  <sheetData>
    <row r="1" spans="1:17" ht="18.75" x14ac:dyDescent="0.3">
      <c r="A1" s="84" t="s">
        <v>232</v>
      </c>
      <c r="C1" s="90"/>
    </row>
    <row r="2" spans="1:17" ht="12.75" customHeight="1" x14ac:dyDescent="0.35">
      <c r="A2" s="91"/>
      <c r="C2" s="90"/>
      <c r="D2" s="91"/>
      <c r="F2" s="91"/>
      <c r="H2" s="91"/>
      <c r="J2" s="91"/>
      <c r="M2" s="91"/>
      <c r="O2" s="91"/>
      <c r="Q2" s="91"/>
    </row>
    <row r="3" spans="1:17" ht="15.75" x14ac:dyDescent="0.25">
      <c r="A3" s="89" t="s">
        <v>145</v>
      </c>
      <c r="C3" s="90"/>
    </row>
    <row r="4" spans="1:17" ht="90" x14ac:dyDescent="0.25">
      <c r="A4" s="104" t="s">
        <v>133</v>
      </c>
      <c r="B4" s="92" t="s">
        <v>206</v>
      </c>
      <c r="C4" s="90"/>
    </row>
    <row r="5" spans="1:17" ht="90" x14ac:dyDescent="0.25">
      <c r="A5" s="104" t="s">
        <v>132</v>
      </c>
      <c r="B5" s="92" t="s">
        <v>207</v>
      </c>
      <c r="C5" s="90"/>
    </row>
    <row r="6" spans="1:17" ht="141.75" customHeight="1" x14ac:dyDescent="0.25">
      <c r="A6" s="104" t="s">
        <v>134</v>
      </c>
      <c r="B6" s="103" t="s">
        <v>233</v>
      </c>
      <c r="C6" s="90"/>
    </row>
    <row r="7" spans="1:17" ht="30" x14ac:dyDescent="0.25">
      <c r="A7" s="104" t="s">
        <v>131</v>
      </c>
      <c r="B7" s="93" t="s">
        <v>208</v>
      </c>
      <c r="C7" s="90"/>
    </row>
    <row r="8" spans="1:17" ht="109.5" customHeight="1" x14ac:dyDescent="0.25">
      <c r="A8" s="104" t="s">
        <v>230</v>
      </c>
      <c r="B8" s="103" t="s">
        <v>231</v>
      </c>
      <c r="C8" s="90"/>
    </row>
    <row r="9" spans="1:17" ht="240" x14ac:dyDescent="0.25">
      <c r="A9" s="104" t="s">
        <v>130</v>
      </c>
      <c r="B9" s="93" t="s">
        <v>229</v>
      </c>
      <c r="C9" s="90"/>
    </row>
    <row r="10" spans="1:17" ht="32.25" customHeight="1" x14ac:dyDescent="0.25">
      <c r="A10" s="104" t="s">
        <v>209</v>
      </c>
      <c r="B10" s="93" t="s">
        <v>203</v>
      </c>
      <c r="C10" s="90"/>
    </row>
    <row r="11" spans="1:17" ht="45" x14ac:dyDescent="0.25">
      <c r="A11" s="104" t="s">
        <v>204</v>
      </c>
      <c r="B11" s="93" t="s">
        <v>205</v>
      </c>
      <c r="C11" s="90"/>
    </row>
    <row r="12" spans="1:17" ht="15.75" x14ac:dyDescent="0.25">
      <c r="A12" s="94"/>
      <c r="B12" s="95"/>
      <c r="C12" s="90"/>
    </row>
    <row r="13" spans="1:17" ht="15.75" x14ac:dyDescent="0.25">
      <c r="A13" s="96" t="s">
        <v>150</v>
      </c>
      <c r="B13" s="95"/>
      <c r="C13" s="90"/>
    </row>
    <row r="14" spans="1:17" x14ac:dyDescent="0.25">
      <c r="B14" s="95"/>
      <c r="C14" s="90"/>
    </row>
    <row r="15" spans="1:17" ht="18.75" x14ac:dyDescent="0.3">
      <c r="A15" s="97" t="s">
        <v>146</v>
      </c>
      <c r="B15" s="98"/>
      <c r="C15" s="90"/>
    </row>
    <row r="16" spans="1:17" ht="60" x14ac:dyDescent="0.25">
      <c r="A16" s="99" t="s">
        <v>147</v>
      </c>
      <c r="B16" s="101" t="s">
        <v>210</v>
      </c>
      <c r="C16" s="90"/>
    </row>
    <row r="17" spans="1:3" ht="45.75" customHeight="1" x14ac:dyDescent="0.25">
      <c r="A17" s="99" t="s">
        <v>98</v>
      </c>
      <c r="B17" s="102" t="s">
        <v>211</v>
      </c>
    </row>
    <row r="18" spans="1:3" ht="34.5" customHeight="1" x14ac:dyDescent="0.25">
      <c r="A18" s="99" t="s">
        <v>148</v>
      </c>
      <c r="B18" s="103" t="s">
        <v>149</v>
      </c>
    </row>
    <row r="19" spans="1:3" ht="41.25" customHeight="1" x14ac:dyDescent="0.25">
      <c r="A19" s="100" t="s">
        <v>17</v>
      </c>
      <c r="B19" s="103" t="s">
        <v>155</v>
      </c>
    </row>
    <row r="20" spans="1:3" ht="45.75" customHeight="1" x14ac:dyDescent="0.25">
      <c r="A20" s="100" t="s">
        <v>11</v>
      </c>
      <c r="B20" s="103" t="s">
        <v>155</v>
      </c>
    </row>
    <row r="24" spans="1:3" x14ac:dyDescent="0.25">
      <c r="A24" s="90"/>
      <c r="B24" s="90"/>
      <c r="C24" s="90"/>
    </row>
    <row r="25" spans="1:3" x14ac:dyDescent="0.25">
      <c r="A25" s="90"/>
      <c r="B25" s="90"/>
      <c r="C25" s="90"/>
    </row>
    <row r="26" spans="1:3" x14ac:dyDescent="0.25">
      <c r="A26" s="90"/>
      <c r="B26" s="90"/>
      <c r="C26" s="90"/>
    </row>
    <row r="27" spans="1:3" x14ac:dyDescent="0.25">
      <c r="A27" s="90"/>
      <c r="B27" s="90"/>
      <c r="C27" s="90"/>
    </row>
    <row r="28" spans="1:3" x14ac:dyDescent="0.25">
      <c r="A28" s="90"/>
      <c r="B28" s="90"/>
      <c r="C28" s="90"/>
    </row>
    <row r="29" spans="1:3" x14ac:dyDescent="0.25">
      <c r="A29" s="90"/>
      <c r="B29" s="90"/>
      <c r="C29" s="90"/>
    </row>
    <row r="30" spans="1:3" x14ac:dyDescent="0.25">
      <c r="A30" s="90"/>
      <c r="B30" s="90"/>
      <c r="C30" s="90"/>
    </row>
    <row r="31" spans="1:3" x14ac:dyDescent="0.25">
      <c r="A31" s="90"/>
      <c r="B31" s="90"/>
      <c r="C31" s="90"/>
    </row>
    <row r="32" spans="1:3" x14ac:dyDescent="0.25">
      <c r="A32" s="90"/>
      <c r="B32" s="90"/>
      <c r="C32" s="90"/>
    </row>
    <row r="33" spans="1:3" x14ac:dyDescent="0.25">
      <c r="A33" s="90"/>
      <c r="B33" s="90"/>
      <c r="C33" s="90"/>
    </row>
    <row r="34" spans="1:3" x14ac:dyDescent="0.25">
      <c r="A34" s="90"/>
      <c r="B34" s="90"/>
      <c r="C34" s="90"/>
    </row>
    <row r="35" spans="1:3" x14ac:dyDescent="0.25">
      <c r="A35" s="90"/>
      <c r="B35" s="90"/>
      <c r="C35" s="90"/>
    </row>
    <row r="36" spans="1:3" x14ac:dyDescent="0.25">
      <c r="A36" s="90"/>
      <c r="B36" s="90"/>
      <c r="C36" s="90"/>
    </row>
    <row r="37" spans="1:3" x14ac:dyDescent="0.25">
      <c r="A37" s="90"/>
      <c r="B37" s="90"/>
      <c r="C37" s="90"/>
    </row>
    <row r="38" spans="1:3" x14ac:dyDescent="0.25">
      <c r="A38" s="90"/>
      <c r="B38" s="90"/>
      <c r="C38" s="90"/>
    </row>
    <row r="39" spans="1:3" x14ac:dyDescent="0.25">
      <c r="A39" s="90"/>
      <c r="B39" s="90"/>
      <c r="C39" s="90"/>
    </row>
    <row r="40" spans="1:3" x14ac:dyDescent="0.25">
      <c r="A40" s="90"/>
      <c r="B40" s="90"/>
      <c r="C40" s="90"/>
    </row>
    <row r="41" spans="1:3" x14ac:dyDescent="0.25">
      <c r="A41" s="90"/>
      <c r="B41" s="90"/>
      <c r="C41" s="90"/>
    </row>
  </sheetData>
  <sheetProtection formatCells="0" formatColumns="0" formatRows="0"/>
  <pageMargins left="0.70000000000000007" right="0.70000000000000007" top="1.5748031496062991" bottom="1.5748031496062991" header="1.1811023622047243" footer="1.1811023622047243"/>
  <pageSetup paperSize="9" fitToWidth="0" fitToHeight="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tabColor theme="4" tint="0.79998168889431442"/>
  </sheetPr>
  <dimension ref="A1:M45"/>
  <sheetViews>
    <sheetView workbookViewId="0">
      <selection activeCell="E22" sqref="E22"/>
    </sheetView>
  </sheetViews>
  <sheetFormatPr baseColWidth="10" defaultRowHeight="15" x14ac:dyDescent="0.25"/>
  <cols>
    <col min="1" max="1" width="59.28515625" style="17" customWidth="1"/>
    <col min="2" max="2" width="14" style="17" customWidth="1"/>
    <col min="3" max="3" width="14.85546875" style="17" customWidth="1"/>
    <col min="4" max="4" width="5.7109375" style="17" bestFit="1" customWidth="1"/>
    <col min="5" max="5" width="134.42578125" style="17" customWidth="1"/>
    <col min="6" max="6" width="18.140625" style="17" customWidth="1"/>
    <col min="7" max="7" width="12.5703125" style="17" bestFit="1" customWidth="1"/>
    <col min="8" max="8" width="16.140625" style="17" bestFit="1" customWidth="1"/>
    <col min="9" max="9" width="11.140625" style="17" bestFit="1" customWidth="1"/>
    <col min="10" max="10" width="11.42578125" style="17"/>
    <col min="11" max="11" width="62.140625" style="17" customWidth="1"/>
    <col min="12" max="12" width="63.7109375" style="17" customWidth="1"/>
    <col min="13" max="16384" width="11.42578125" style="17"/>
  </cols>
  <sheetData>
    <row r="1" spans="1:13" x14ac:dyDescent="0.25">
      <c r="A1" s="23" t="s">
        <v>21</v>
      </c>
      <c r="B1" s="23" t="s">
        <v>78</v>
      </c>
      <c r="C1" s="23" t="s">
        <v>79</v>
      </c>
      <c r="D1" s="23" t="s">
        <v>22</v>
      </c>
      <c r="E1" s="23" t="s">
        <v>75</v>
      </c>
      <c r="F1" s="23" t="s">
        <v>103</v>
      </c>
      <c r="G1" s="23"/>
      <c r="H1" s="23" t="s">
        <v>126</v>
      </c>
      <c r="I1" s="23" t="s">
        <v>128</v>
      </c>
      <c r="J1" s="23" t="s">
        <v>129</v>
      </c>
      <c r="K1" s="23" t="s">
        <v>151</v>
      </c>
      <c r="L1" s="169" t="s">
        <v>201</v>
      </c>
      <c r="M1" s="23" t="s">
        <v>225</v>
      </c>
    </row>
    <row r="2" spans="1:13" x14ac:dyDescent="0.25">
      <c r="A2" s="23" t="s">
        <v>48</v>
      </c>
      <c r="B2" s="23">
        <v>45</v>
      </c>
      <c r="C2" s="23">
        <v>45</v>
      </c>
      <c r="D2" s="23">
        <v>2023</v>
      </c>
      <c r="E2" s="23" t="s">
        <v>13</v>
      </c>
      <c r="F2" s="23" t="s">
        <v>104</v>
      </c>
      <c r="G2" s="170">
        <v>5.0700000000000002E-2</v>
      </c>
      <c r="H2" s="23">
        <v>2021</v>
      </c>
      <c r="I2" s="23">
        <v>2021</v>
      </c>
      <c r="J2" s="23">
        <f t="shared" ref="J2:J12" si="0">J3-1</f>
        <v>2015</v>
      </c>
      <c r="K2" s="23" t="s">
        <v>152</v>
      </c>
      <c r="L2" s="171" t="s">
        <v>178</v>
      </c>
      <c r="M2" s="17" t="s">
        <v>80</v>
      </c>
    </row>
    <row r="3" spans="1:13" x14ac:dyDescent="0.25">
      <c r="A3" s="23" t="s">
        <v>18</v>
      </c>
      <c r="B3" s="23">
        <v>50</v>
      </c>
      <c r="C3" s="23">
        <v>60</v>
      </c>
      <c r="D3" s="23">
        <v>2024</v>
      </c>
      <c r="E3" s="23" t="s">
        <v>71</v>
      </c>
      <c r="F3" s="23" t="s">
        <v>105</v>
      </c>
      <c r="G3" s="170">
        <v>2.0299999999999999E-2</v>
      </c>
      <c r="H3" s="23">
        <v>2022</v>
      </c>
      <c r="I3" s="23">
        <v>2022</v>
      </c>
      <c r="J3" s="23">
        <f t="shared" si="0"/>
        <v>2016</v>
      </c>
      <c r="K3" s="23" t="s">
        <v>153</v>
      </c>
      <c r="L3" s="172" t="s">
        <v>7</v>
      </c>
      <c r="M3" s="17" t="s">
        <v>226</v>
      </c>
    </row>
    <row r="4" spans="1:13" x14ac:dyDescent="0.25">
      <c r="A4" s="23" t="s">
        <v>44</v>
      </c>
      <c r="B4" s="23">
        <v>25</v>
      </c>
      <c r="C4" s="23">
        <v>25</v>
      </c>
      <c r="D4" s="23">
        <v>2025</v>
      </c>
      <c r="E4" s="23" t="s">
        <v>72</v>
      </c>
      <c r="F4" s="23" t="s">
        <v>106</v>
      </c>
      <c r="G4" s="173">
        <f>G2*0.4+G3*0.6</f>
        <v>3.2460000000000003E-2</v>
      </c>
      <c r="H4" s="23">
        <v>2023</v>
      </c>
      <c r="I4" s="23">
        <v>2023</v>
      </c>
      <c r="J4" s="23">
        <f t="shared" si="0"/>
        <v>2017</v>
      </c>
      <c r="K4" s="23" t="s">
        <v>154</v>
      </c>
      <c r="L4" s="172" t="s">
        <v>181</v>
      </c>
      <c r="M4" s="17" t="s">
        <v>227</v>
      </c>
    </row>
    <row r="5" spans="1:13" x14ac:dyDescent="0.25">
      <c r="A5" s="23" t="s">
        <v>53</v>
      </c>
      <c r="B5" s="23">
        <v>15</v>
      </c>
      <c r="C5" s="23">
        <v>20</v>
      </c>
      <c r="D5" s="23">
        <v>2026</v>
      </c>
      <c r="E5" s="23" t="s">
        <v>7</v>
      </c>
      <c r="F5" s="23"/>
      <c r="G5" s="23"/>
      <c r="H5" s="23">
        <v>2024</v>
      </c>
      <c r="I5" s="23">
        <v>2024</v>
      </c>
      <c r="J5" s="23">
        <f t="shared" si="0"/>
        <v>2018</v>
      </c>
      <c r="K5" s="23"/>
      <c r="L5" s="172" t="s">
        <v>183</v>
      </c>
      <c r="M5" s="17" t="s">
        <v>228</v>
      </c>
    </row>
    <row r="6" spans="1:13" x14ac:dyDescent="0.25">
      <c r="A6" s="23" t="s">
        <v>30</v>
      </c>
      <c r="B6" s="23">
        <v>45</v>
      </c>
      <c r="C6" s="23">
        <v>55</v>
      </c>
      <c r="D6" s="23">
        <v>2027</v>
      </c>
      <c r="E6" s="23" t="s">
        <v>76</v>
      </c>
      <c r="F6" s="23"/>
      <c r="G6" s="23"/>
      <c r="H6" s="23">
        <v>2025</v>
      </c>
      <c r="I6" s="23">
        <v>2025</v>
      </c>
      <c r="J6" s="23">
        <f t="shared" si="0"/>
        <v>2019</v>
      </c>
      <c r="K6" s="23"/>
      <c r="L6" s="172" t="s">
        <v>184</v>
      </c>
    </row>
    <row r="7" spans="1:13" x14ac:dyDescent="0.25">
      <c r="A7" s="23" t="s">
        <v>46</v>
      </c>
      <c r="B7" s="23">
        <v>25</v>
      </c>
      <c r="C7" s="23">
        <v>25</v>
      </c>
      <c r="D7" s="23"/>
      <c r="E7" s="23" t="s">
        <v>12</v>
      </c>
      <c r="F7" s="23"/>
      <c r="G7" s="23"/>
      <c r="H7" s="23">
        <v>2026</v>
      </c>
      <c r="I7" s="23">
        <v>2026</v>
      </c>
      <c r="J7" s="23">
        <f t="shared" si="0"/>
        <v>2020</v>
      </c>
      <c r="K7" s="23"/>
      <c r="L7" s="172" t="s">
        <v>185</v>
      </c>
    </row>
    <row r="8" spans="1:13" x14ac:dyDescent="0.25">
      <c r="A8" s="23" t="s">
        <v>31</v>
      </c>
      <c r="B8" s="23">
        <v>25</v>
      </c>
      <c r="C8" s="23">
        <v>25</v>
      </c>
      <c r="D8" s="23"/>
      <c r="E8" s="23"/>
      <c r="F8" s="23"/>
      <c r="G8" s="23"/>
      <c r="H8" s="23">
        <v>2027</v>
      </c>
      <c r="I8" s="23">
        <v>2027</v>
      </c>
      <c r="J8" s="23">
        <f t="shared" si="0"/>
        <v>2021</v>
      </c>
      <c r="K8" s="23"/>
      <c r="L8" s="172" t="s">
        <v>187</v>
      </c>
    </row>
    <row r="9" spans="1:13" x14ac:dyDescent="0.25">
      <c r="A9" s="23" t="s">
        <v>50</v>
      </c>
      <c r="B9" s="23">
        <v>8</v>
      </c>
      <c r="C9" s="23">
        <v>16</v>
      </c>
      <c r="D9" s="23"/>
      <c r="E9" s="23"/>
      <c r="F9" s="23"/>
      <c r="G9" s="23"/>
      <c r="H9" s="23"/>
      <c r="I9" s="23"/>
      <c r="J9" s="23">
        <f t="shared" si="0"/>
        <v>2022</v>
      </c>
      <c r="K9" s="23"/>
      <c r="L9" s="172" t="s">
        <v>202</v>
      </c>
    </row>
    <row r="10" spans="1:13" x14ac:dyDescent="0.25">
      <c r="A10" s="23" t="s">
        <v>40</v>
      </c>
      <c r="B10" s="23">
        <v>60</v>
      </c>
      <c r="C10" s="23">
        <v>60</v>
      </c>
      <c r="D10" s="23"/>
      <c r="E10" s="23"/>
      <c r="F10" s="23"/>
      <c r="G10" s="23"/>
      <c r="H10" s="23"/>
      <c r="I10" s="23"/>
      <c r="J10" s="23">
        <f t="shared" si="0"/>
        <v>2023</v>
      </c>
      <c r="K10" s="23"/>
      <c r="L10" s="172" t="s">
        <v>189</v>
      </c>
    </row>
    <row r="11" spans="1:13" x14ac:dyDescent="0.25">
      <c r="A11" s="23" t="s">
        <v>26</v>
      </c>
      <c r="B11" s="23">
        <v>8</v>
      </c>
      <c r="C11" s="23">
        <v>10</v>
      </c>
      <c r="D11" s="23"/>
      <c r="E11" s="23"/>
      <c r="F11" s="23"/>
      <c r="G11" s="23"/>
      <c r="H11" s="23"/>
      <c r="I11" s="23"/>
      <c r="J11" s="23">
        <f t="shared" si="0"/>
        <v>2024</v>
      </c>
      <c r="K11" s="23"/>
      <c r="L11" s="172" t="s">
        <v>190</v>
      </c>
    </row>
    <row r="12" spans="1:13" x14ac:dyDescent="0.25">
      <c r="A12" s="23" t="s">
        <v>25</v>
      </c>
      <c r="B12" s="23">
        <v>23</v>
      </c>
      <c r="C12" s="23">
        <v>27</v>
      </c>
      <c r="D12" s="23"/>
      <c r="E12" s="23"/>
      <c r="F12" s="23"/>
      <c r="G12" s="23"/>
      <c r="H12" s="23"/>
      <c r="I12" s="23"/>
      <c r="J12" s="23">
        <f t="shared" si="0"/>
        <v>2025</v>
      </c>
      <c r="K12" s="23"/>
      <c r="L12" s="172" t="s">
        <v>191</v>
      </c>
    </row>
    <row r="13" spans="1:13" x14ac:dyDescent="0.25">
      <c r="A13" s="23" t="s">
        <v>69</v>
      </c>
      <c r="B13" s="23">
        <v>0</v>
      </c>
      <c r="C13" s="23">
        <v>0</v>
      </c>
      <c r="D13" s="23"/>
      <c r="E13" s="23"/>
      <c r="F13" s="23"/>
      <c r="G13" s="23"/>
      <c r="H13" s="23"/>
      <c r="I13" s="23"/>
      <c r="J13" s="23">
        <f>J14-1</f>
        <v>2026</v>
      </c>
      <c r="K13" s="23"/>
      <c r="L13" s="172" t="s">
        <v>192</v>
      </c>
    </row>
    <row r="14" spans="1:13" x14ac:dyDescent="0.25">
      <c r="A14" s="23" t="s">
        <v>23</v>
      </c>
      <c r="B14" s="23">
        <v>25</v>
      </c>
      <c r="C14" s="23">
        <v>35</v>
      </c>
      <c r="D14" s="23"/>
      <c r="E14" s="23"/>
      <c r="F14" s="23"/>
      <c r="G14" s="23"/>
      <c r="H14" s="23"/>
      <c r="I14" s="23"/>
      <c r="J14" s="23">
        <v>2027</v>
      </c>
      <c r="K14" s="23"/>
      <c r="L14" s="172" t="s">
        <v>194</v>
      </c>
    </row>
    <row r="15" spans="1:13" x14ac:dyDescent="0.25">
      <c r="A15" s="23" t="s">
        <v>28</v>
      </c>
      <c r="B15" s="23">
        <v>4</v>
      </c>
      <c r="C15" s="23">
        <v>8</v>
      </c>
      <c r="D15" s="23"/>
      <c r="E15" s="23"/>
      <c r="F15" s="23"/>
      <c r="G15" s="23"/>
      <c r="H15" s="23"/>
      <c r="I15" s="23"/>
      <c r="J15" s="23"/>
      <c r="K15" s="23"/>
      <c r="L15" s="172" t="s">
        <v>196</v>
      </c>
    </row>
    <row r="16" spans="1:13" x14ac:dyDescent="0.25">
      <c r="A16" s="23" t="s">
        <v>35</v>
      </c>
      <c r="B16" s="23">
        <v>15</v>
      </c>
      <c r="C16" s="23">
        <v>25</v>
      </c>
    </row>
    <row r="17" spans="1:3" x14ac:dyDescent="0.25">
      <c r="A17" s="23" t="s">
        <v>27</v>
      </c>
      <c r="B17" s="23">
        <v>14</v>
      </c>
      <c r="C17" s="23">
        <v>25</v>
      </c>
    </row>
    <row r="18" spans="1:3" x14ac:dyDescent="0.25">
      <c r="A18" s="23" t="s">
        <v>42</v>
      </c>
      <c r="B18" s="23">
        <v>5</v>
      </c>
      <c r="C18" s="23">
        <v>5</v>
      </c>
    </row>
    <row r="19" spans="1:3" x14ac:dyDescent="0.25">
      <c r="A19" s="23" t="s">
        <v>32</v>
      </c>
      <c r="B19" s="23">
        <v>20</v>
      </c>
      <c r="C19" s="23">
        <v>20</v>
      </c>
    </row>
    <row r="20" spans="1:3" x14ac:dyDescent="0.25">
      <c r="A20" s="23" t="s">
        <v>38</v>
      </c>
      <c r="B20" s="23">
        <v>10</v>
      </c>
      <c r="C20" s="23">
        <v>30</v>
      </c>
    </row>
    <row r="21" spans="1:3" x14ac:dyDescent="0.25">
      <c r="A21" s="23" t="s">
        <v>51</v>
      </c>
      <c r="B21" s="23">
        <v>45</v>
      </c>
      <c r="C21" s="23">
        <v>45</v>
      </c>
    </row>
    <row r="22" spans="1:3" x14ac:dyDescent="0.25">
      <c r="A22" s="23" t="s">
        <v>49</v>
      </c>
      <c r="B22" s="23">
        <v>45</v>
      </c>
      <c r="C22" s="23">
        <v>45</v>
      </c>
    </row>
    <row r="23" spans="1:3" x14ac:dyDescent="0.25">
      <c r="A23" s="23" t="s">
        <v>33</v>
      </c>
      <c r="B23" s="23">
        <v>25</v>
      </c>
      <c r="C23" s="23">
        <v>25</v>
      </c>
    </row>
    <row r="24" spans="1:3" x14ac:dyDescent="0.25">
      <c r="A24" s="23" t="s">
        <v>39</v>
      </c>
      <c r="B24" s="23">
        <v>15</v>
      </c>
      <c r="C24" s="23">
        <v>30</v>
      </c>
    </row>
    <row r="25" spans="1:3" x14ac:dyDescent="0.25">
      <c r="A25" s="23" t="s">
        <v>45</v>
      </c>
      <c r="B25" s="23">
        <v>25</v>
      </c>
      <c r="C25" s="23">
        <v>25</v>
      </c>
    </row>
    <row r="26" spans="1:3" x14ac:dyDescent="0.25">
      <c r="A26" s="23" t="s">
        <v>36</v>
      </c>
      <c r="B26" s="23">
        <v>45</v>
      </c>
      <c r="C26" s="23">
        <v>45</v>
      </c>
    </row>
    <row r="27" spans="1:3" x14ac:dyDescent="0.25">
      <c r="A27" s="23" t="s">
        <v>61</v>
      </c>
      <c r="B27" s="23">
        <v>45</v>
      </c>
      <c r="C27" s="23">
        <v>55</v>
      </c>
    </row>
    <row r="28" spans="1:3" x14ac:dyDescent="0.25">
      <c r="A28" s="23" t="s">
        <v>60</v>
      </c>
      <c r="B28" s="23">
        <v>45</v>
      </c>
      <c r="C28" s="23">
        <v>55</v>
      </c>
    </row>
    <row r="29" spans="1:3" x14ac:dyDescent="0.25">
      <c r="A29" s="23" t="s">
        <v>62</v>
      </c>
      <c r="B29" s="23">
        <v>45</v>
      </c>
      <c r="C29" s="23">
        <v>55</v>
      </c>
    </row>
    <row r="30" spans="1:3" x14ac:dyDescent="0.25">
      <c r="A30" s="23" t="s">
        <v>63</v>
      </c>
      <c r="B30" s="23">
        <v>30</v>
      </c>
      <c r="C30" s="23">
        <v>40</v>
      </c>
    </row>
    <row r="31" spans="1:3" x14ac:dyDescent="0.25">
      <c r="A31" s="23" t="s">
        <v>58</v>
      </c>
      <c r="B31" s="23">
        <v>45</v>
      </c>
      <c r="C31" s="23">
        <v>55</v>
      </c>
    </row>
    <row r="32" spans="1:3" x14ac:dyDescent="0.25">
      <c r="A32" s="23" t="s">
        <v>59</v>
      </c>
      <c r="B32" s="23">
        <v>45</v>
      </c>
      <c r="C32" s="23">
        <v>55</v>
      </c>
    </row>
    <row r="33" spans="1:3" x14ac:dyDescent="0.25">
      <c r="A33" s="23" t="s">
        <v>56</v>
      </c>
      <c r="B33" s="23">
        <v>55</v>
      </c>
      <c r="C33" s="23">
        <v>65</v>
      </c>
    </row>
    <row r="34" spans="1:3" x14ac:dyDescent="0.25">
      <c r="A34" s="23" t="s">
        <v>57</v>
      </c>
      <c r="B34" s="23">
        <v>55</v>
      </c>
      <c r="C34" s="23">
        <v>65</v>
      </c>
    </row>
    <row r="35" spans="1:3" x14ac:dyDescent="0.25">
      <c r="A35" s="23" t="s">
        <v>54</v>
      </c>
      <c r="B35" s="23">
        <v>45</v>
      </c>
      <c r="C35" s="23">
        <v>55</v>
      </c>
    </row>
    <row r="36" spans="1:3" x14ac:dyDescent="0.25">
      <c r="A36" s="23" t="s">
        <v>55</v>
      </c>
      <c r="B36" s="23">
        <v>45</v>
      </c>
      <c r="C36" s="23">
        <v>55</v>
      </c>
    </row>
    <row r="37" spans="1:3" x14ac:dyDescent="0.25">
      <c r="A37" s="23" t="s">
        <v>43</v>
      </c>
      <c r="B37" s="23">
        <v>8</v>
      </c>
      <c r="C37" s="23">
        <v>8</v>
      </c>
    </row>
    <row r="38" spans="1:3" x14ac:dyDescent="0.25">
      <c r="A38" s="23" t="s">
        <v>47</v>
      </c>
      <c r="B38" s="23">
        <v>25</v>
      </c>
      <c r="C38" s="23">
        <v>25</v>
      </c>
    </row>
    <row r="39" spans="1:3" x14ac:dyDescent="0.25">
      <c r="A39" s="23" t="s">
        <v>37</v>
      </c>
      <c r="B39" s="23">
        <v>20</v>
      </c>
      <c r="C39" s="23">
        <v>30</v>
      </c>
    </row>
    <row r="40" spans="1:3" x14ac:dyDescent="0.25">
      <c r="A40" s="23" t="s">
        <v>64</v>
      </c>
      <c r="B40" s="23">
        <v>45</v>
      </c>
      <c r="C40" s="23">
        <v>45</v>
      </c>
    </row>
    <row r="41" spans="1:3" x14ac:dyDescent="0.25">
      <c r="A41" s="23" t="s">
        <v>29</v>
      </c>
      <c r="B41" s="23">
        <v>3</v>
      </c>
      <c r="C41" s="23">
        <v>5</v>
      </c>
    </row>
    <row r="42" spans="1:3" x14ac:dyDescent="0.25">
      <c r="A42" s="23" t="s">
        <v>52</v>
      </c>
      <c r="B42" s="23">
        <v>15</v>
      </c>
      <c r="C42" s="23">
        <v>30</v>
      </c>
    </row>
    <row r="43" spans="1:3" x14ac:dyDescent="0.25">
      <c r="A43" s="23" t="s">
        <v>34</v>
      </c>
      <c r="B43" s="23">
        <v>25</v>
      </c>
      <c r="C43" s="23">
        <v>35</v>
      </c>
    </row>
    <row r="44" spans="1:3" x14ac:dyDescent="0.25">
      <c r="A44" s="23" t="s">
        <v>24</v>
      </c>
      <c r="B44" s="23">
        <v>60</v>
      </c>
      <c r="C44" s="23">
        <v>70</v>
      </c>
    </row>
    <row r="45" spans="1:3" x14ac:dyDescent="0.25">
      <c r="A45" s="23" t="s">
        <v>41</v>
      </c>
      <c r="B45" s="23">
        <v>14</v>
      </c>
      <c r="C45" s="23">
        <v>18</v>
      </c>
    </row>
  </sheetData>
  <sheetProtection algorithmName="SHA-512" hashValue="aLw8Lyjee8IKfrXmzzh2LCphpLaFTy1PJMzEVcrMRqpl9AszKSGtAP6/2GX77bSHt/dAsA9cxd1Y7Q3n/xhvgA==" saltValue="nBQb+v0k8mdP2QOqTSqbxw==" spinCount="100000" sheet="1" objects="1" scenarios="1"/>
  <sortState ref="E2:E7">
    <sortCondition ref="E2:E7"/>
  </sortState>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5" tint="0.39997558519241921"/>
  </sheetPr>
  <dimension ref="A1:E43"/>
  <sheetViews>
    <sheetView tabSelected="1" zoomScaleNormal="100" workbookViewId="0">
      <selection activeCell="G28" sqref="G28"/>
    </sheetView>
  </sheetViews>
  <sheetFormatPr baseColWidth="10" defaultRowHeight="15" x14ac:dyDescent="0.25"/>
  <cols>
    <col min="1" max="1" width="24.85546875" style="17" customWidth="1"/>
    <col min="2" max="2" width="25.28515625" style="17" customWidth="1"/>
    <col min="3" max="3" width="39" style="17" customWidth="1"/>
    <col min="4" max="4" width="16.7109375" style="17" customWidth="1"/>
    <col min="5" max="5" width="6.7109375" style="17" customWidth="1"/>
    <col min="6" max="16384" width="11.42578125" style="17"/>
  </cols>
  <sheetData>
    <row r="1" spans="1:5" x14ac:dyDescent="0.25">
      <c r="A1" s="1"/>
    </row>
    <row r="2" spans="1:5" ht="21" x14ac:dyDescent="0.35">
      <c r="A2" s="20" t="s">
        <v>81</v>
      </c>
    </row>
    <row r="4" spans="1:5" ht="18.75" x14ac:dyDescent="0.3">
      <c r="A4" s="4" t="s">
        <v>19</v>
      </c>
      <c r="B4" s="5"/>
      <c r="C4" s="6"/>
    </row>
    <row r="5" spans="1:5" x14ac:dyDescent="0.25">
      <c r="A5" s="21" t="s">
        <v>0</v>
      </c>
      <c r="B5" s="41"/>
      <c r="C5" s="76"/>
    </row>
    <row r="6" spans="1:5" x14ac:dyDescent="0.25">
      <c r="A6" s="21" t="s">
        <v>4</v>
      </c>
      <c r="B6" s="42"/>
      <c r="C6" s="77"/>
    </row>
    <row r="7" spans="1:5" ht="15" customHeight="1" x14ac:dyDescent="0.25">
      <c r="A7" s="21" t="s">
        <v>14</v>
      </c>
      <c r="B7" s="46"/>
    </row>
    <row r="8" spans="1:5" x14ac:dyDescent="0.25">
      <c r="A8" s="21" t="s">
        <v>1</v>
      </c>
      <c r="B8" s="40" t="s">
        <v>80</v>
      </c>
    </row>
    <row r="9" spans="1:5" ht="15" hidden="1" customHeight="1" x14ac:dyDescent="0.25">
      <c r="A9" s="21" t="s">
        <v>2</v>
      </c>
      <c r="B9" s="40" t="s">
        <v>80</v>
      </c>
    </row>
    <row r="10" spans="1:5" ht="15" hidden="1" customHeight="1" x14ac:dyDescent="0.25">
      <c r="A10" s="21" t="s">
        <v>3</v>
      </c>
      <c r="B10" s="40" t="s">
        <v>80</v>
      </c>
    </row>
    <row r="12" spans="1:5" ht="45" x14ac:dyDescent="0.25">
      <c r="A12" s="43" t="s">
        <v>122</v>
      </c>
      <c r="B12" s="47">
        <v>2024</v>
      </c>
      <c r="C12" s="22"/>
    </row>
    <row r="14" spans="1:5" ht="18.75" x14ac:dyDescent="0.3">
      <c r="A14" s="4" t="s">
        <v>82</v>
      </c>
      <c r="B14" s="5"/>
      <c r="C14" s="5"/>
      <c r="D14" s="6"/>
      <c r="E14" s="23"/>
    </row>
    <row r="15" spans="1:5" ht="33.75" customHeight="1" x14ac:dyDescent="0.25">
      <c r="A15" s="71" t="s">
        <v>65</v>
      </c>
      <c r="B15" s="44" t="s">
        <v>5</v>
      </c>
      <c r="C15" s="45"/>
      <c r="D15" s="114" t="s">
        <v>160</v>
      </c>
    </row>
    <row r="16" spans="1:5" x14ac:dyDescent="0.25">
      <c r="A16" s="48"/>
      <c r="B16" s="83"/>
      <c r="C16" s="38"/>
      <c r="D16" s="58"/>
    </row>
    <row r="17" spans="1:4" x14ac:dyDescent="0.25">
      <c r="A17" s="48"/>
      <c r="B17" s="83"/>
      <c r="C17" s="38"/>
      <c r="D17" s="58"/>
    </row>
    <row r="18" spans="1:4" ht="15" customHeight="1" x14ac:dyDescent="0.25">
      <c r="A18" s="48"/>
      <c r="B18" s="83"/>
      <c r="C18" s="38"/>
      <c r="D18" s="58"/>
    </row>
    <row r="19" spans="1:4" ht="15" customHeight="1" x14ac:dyDescent="0.25">
      <c r="A19" s="48"/>
      <c r="B19" s="83"/>
      <c r="C19" s="38"/>
      <c r="D19" s="58"/>
    </row>
    <row r="20" spans="1:4" ht="15" customHeight="1" x14ac:dyDescent="0.25">
      <c r="A20" s="48"/>
      <c r="B20" s="83"/>
      <c r="C20" s="38"/>
      <c r="D20" s="58"/>
    </row>
    <row r="23" spans="1:4" ht="18.75" x14ac:dyDescent="0.3">
      <c r="A23" s="4" t="s">
        <v>83</v>
      </c>
      <c r="B23" s="5"/>
      <c r="C23" s="5"/>
      <c r="D23" s="6"/>
    </row>
    <row r="25" spans="1:4" x14ac:dyDescent="0.25">
      <c r="A25" s="73" t="s">
        <v>212</v>
      </c>
      <c r="B25" s="73"/>
      <c r="C25" s="73"/>
      <c r="D25" s="75" t="s">
        <v>80</v>
      </c>
    </row>
    <row r="26" spans="1:4" x14ac:dyDescent="0.25">
      <c r="A26" s="177" t="s">
        <v>115</v>
      </c>
      <c r="B26" s="177"/>
      <c r="C26" s="178"/>
      <c r="D26" s="75" t="s">
        <v>80</v>
      </c>
    </row>
    <row r="27" spans="1:4" x14ac:dyDescent="0.25">
      <c r="A27" s="73"/>
      <c r="B27" s="73"/>
      <c r="C27" s="73"/>
      <c r="D27" s="73"/>
    </row>
    <row r="28" spans="1:4" x14ac:dyDescent="0.25">
      <c r="A28" s="73" t="s">
        <v>114</v>
      </c>
      <c r="B28" s="73"/>
      <c r="C28" s="73"/>
      <c r="D28" s="75" t="s">
        <v>80</v>
      </c>
    </row>
    <row r="29" spans="1:4" x14ac:dyDescent="0.25">
      <c r="A29" s="74" t="s">
        <v>116</v>
      </c>
      <c r="B29" s="73"/>
      <c r="C29" s="73"/>
      <c r="D29" s="75" t="s">
        <v>80</v>
      </c>
    </row>
    <row r="30" spans="1:4" x14ac:dyDescent="0.25">
      <c r="A30" s="73"/>
      <c r="B30" s="73"/>
      <c r="C30" s="73"/>
      <c r="D30" s="73"/>
    </row>
    <row r="31" spans="1:4" x14ac:dyDescent="0.25">
      <c r="A31" s="73" t="s">
        <v>213</v>
      </c>
      <c r="B31" s="73"/>
      <c r="C31" s="73"/>
      <c r="D31" s="75" t="s">
        <v>80</v>
      </c>
    </row>
    <row r="32" spans="1:4" x14ac:dyDescent="0.25">
      <c r="A32" s="74" t="s">
        <v>118</v>
      </c>
      <c r="B32" s="73"/>
      <c r="C32" s="73"/>
      <c r="D32" s="75" t="s">
        <v>80</v>
      </c>
    </row>
    <row r="33" spans="1:4" x14ac:dyDescent="0.25">
      <c r="A33" s="73"/>
      <c r="B33" s="73"/>
      <c r="C33" s="73"/>
      <c r="D33" s="73"/>
    </row>
    <row r="34" spans="1:4" x14ac:dyDescent="0.25">
      <c r="A34" s="74" t="s">
        <v>117</v>
      </c>
      <c r="B34" s="73"/>
      <c r="C34" s="73"/>
      <c r="D34" s="75" t="s">
        <v>80</v>
      </c>
    </row>
    <row r="35" spans="1:4" x14ac:dyDescent="0.25">
      <c r="A35" s="74" t="s">
        <v>119</v>
      </c>
      <c r="B35" s="73"/>
      <c r="C35" s="73"/>
      <c r="D35" s="75" t="s">
        <v>80</v>
      </c>
    </row>
    <row r="36" spans="1:4" x14ac:dyDescent="0.25">
      <c r="A36" s="73"/>
      <c r="B36" s="73"/>
      <c r="C36" s="73"/>
      <c r="D36" s="73"/>
    </row>
    <row r="37" spans="1:4" x14ac:dyDescent="0.25">
      <c r="A37" s="179" t="s">
        <v>120</v>
      </c>
      <c r="B37" s="179"/>
      <c r="C37" s="180"/>
      <c r="D37" s="75" t="s">
        <v>80</v>
      </c>
    </row>
    <row r="38" spans="1:4" x14ac:dyDescent="0.25">
      <c r="A38" s="73" t="s">
        <v>121</v>
      </c>
      <c r="B38" s="73"/>
      <c r="C38" s="73"/>
      <c r="D38" s="75" t="s">
        <v>80</v>
      </c>
    </row>
    <row r="40" spans="1:4" ht="42" customHeight="1" x14ac:dyDescent="0.25">
      <c r="A40" s="175" t="s">
        <v>217</v>
      </c>
      <c r="B40" s="175"/>
      <c r="C40" s="176"/>
      <c r="D40" s="75" t="s">
        <v>80</v>
      </c>
    </row>
    <row r="41" spans="1:4" x14ac:dyDescent="0.25">
      <c r="A41" s="35" t="s">
        <v>218</v>
      </c>
      <c r="B41" s="115"/>
      <c r="C41" s="115"/>
      <c r="D41" s="75" t="s">
        <v>80</v>
      </c>
    </row>
    <row r="42" spans="1:4" x14ac:dyDescent="0.25">
      <c r="A42" s="115"/>
      <c r="B42" s="115"/>
      <c r="C42" s="115"/>
    </row>
    <row r="43" spans="1:4" ht="29.25" customHeight="1" x14ac:dyDescent="0.25">
      <c r="A43" s="175" t="s">
        <v>219</v>
      </c>
      <c r="B43" s="175"/>
      <c r="C43" s="176"/>
      <c r="D43" s="75" t="s">
        <v>80</v>
      </c>
    </row>
  </sheetData>
  <sheetProtection formatCells="0" formatColumns="0" formatRows="0"/>
  <mergeCells count="4">
    <mergeCell ref="A40:C40"/>
    <mergeCell ref="A43:C43"/>
    <mergeCell ref="A26:C26"/>
    <mergeCell ref="A37:C37"/>
  </mergeCells>
  <conditionalFormatting sqref="B16:C16">
    <cfRule type="expression" dxfId="11" priority="34">
      <formula>OR($B$12="Dienstleister",$B$12="Subverpächter")</formula>
    </cfRule>
  </conditionalFormatting>
  <conditionalFormatting sqref="D16">
    <cfRule type="expression" dxfId="10" priority="31">
      <formula>OR($B$12="Dienstleister",$B$12="Subverpächter")</formula>
    </cfRule>
  </conditionalFormatting>
  <conditionalFormatting sqref="D17:D20">
    <cfRule type="expression" dxfId="9" priority="22">
      <formula>OR($B$12="Dienstleister",$B$12="Subverpächter")</formula>
    </cfRule>
  </conditionalFormatting>
  <conditionalFormatting sqref="B17:C20">
    <cfRule type="expression" dxfId="8" priority="23">
      <formula>OR($B$12="Dienstleister",$B$12="Subverpächter")</formula>
    </cfRule>
  </conditionalFormatting>
  <conditionalFormatting sqref="D25:D26">
    <cfRule type="expression" dxfId="7" priority="15">
      <formula>OR($B$12="Dienstleister",$B$12="Subverpächter")</formula>
    </cfRule>
  </conditionalFormatting>
  <conditionalFormatting sqref="D28:D29">
    <cfRule type="expression" dxfId="6" priority="14">
      <formula>OR($B$12="Dienstleister",$B$12="Subverpächter")</formula>
    </cfRule>
  </conditionalFormatting>
  <conditionalFormatting sqref="D31:D32">
    <cfRule type="expression" dxfId="5" priority="13">
      <formula>OR($B$12="Dienstleister",$B$12="Subverpächter")</formula>
    </cfRule>
  </conditionalFormatting>
  <conditionalFormatting sqref="D34:D35">
    <cfRule type="expression" dxfId="4" priority="12">
      <formula>OR($B$12="Dienstleister",$B$12="Subverpächter")</formula>
    </cfRule>
  </conditionalFormatting>
  <conditionalFormatting sqref="D37:D38">
    <cfRule type="expression" dxfId="3" priority="11">
      <formula>OR($B$12="Dienstleister",$B$12="Subverpächter")</formula>
    </cfRule>
  </conditionalFormatting>
  <conditionalFormatting sqref="D40">
    <cfRule type="expression" dxfId="2" priority="6">
      <formula>OR($B$12="Dienstleister",$B$12="Subverpächter")</formula>
    </cfRule>
  </conditionalFormatting>
  <conditionalFormatting sqref="D41">
    <cfRule type="expression" dxfId="1" priority="4">
      <formula>OR($B$12="Dienstleister",$B$12="Subverpächter")</formula>
    </cfRule>
  </conditionalFormatting>
  <conditionalFormatting sqref="D43">
    <cfRule type="expression" dxfId="0" priority="3">
      <formula>OR($B$12="Dienstleister",$B$12="Subverpächter")</formula>
    </cfRule>
  </conditionalFormatting>
  <dataValidations xWindow="288" yWindow="759" count="11">
    <dataValidation allowBlank="1" showInputMessage="1" showErrorMessage="1" promptTitle="Firma" prompt="Geben Sie hier bitte die Firma einschließlich Rechtsform an." sqref="B5:C5"/>
    <dataValidation type="list" allowBlank="1" showInputMessage="1" showErrorMessage="1" promptTitle="Marktgebiet" prompt="Geben Sie bitte hier an, in welchem Marktgebiet das Netz liegt, für das Sie diesen Erhebungsbogen einreichen." sqref="B10">
      <formula1>"bitte wählen,Gaspool,NCG,Gaspool/NCG"</formula1>
    </dataValidation>
    <dataValidation allowBlank="1" showInputMessage="1" showErrorMessage="1" promptTitle="Firma des Verpächters" prompt="Geben Sie hier die Firma des Verpächters ein." sqref="B16:C20"/>
    <dataValidation allowBlank="1" showErrorMessage="1" sqref="A16:A20 C6:C11"/>
    <dataValidation allowBlank="1" showInputMessage="1" showErrorMessage="1" promptTitle="Netznummer/Verpächternummer" prompt="Geben Sie hier ihre Netz- bzw. Verpächternummer ein." sqref="B7"/>
    <dataValidation type="whole" allowBlank="1" showInputMessage="1" showErrorMessage="1" promptTitle="Betriebsnummer" prompt="Geben Sie hier ihre achtstellige Betriebsnummer ein. z. B. 1200XXXX" sqref="B6">
      <formula1>12000000</formula1>
      <formula2>12019999</formula2>
    </dataValidation>
    <dataValidation type="list" allowBlank="1" showInputMessage="1" showErrorMessage="1" promptTitle="Gasqualität" prompt="Geben Sie bitte hier an, welche Gasqualität(en) in ihrem Netz, für das Sie diesen Erhebungsogen abgeben, vorhanden ist/sind." sqref="B9">
      <formula1>"bitte wählen,L-Gas,H-Gas,L-/H-Gas"</formula1>
    </dataValidation>
    <dataValidation type="list" allowBlank="1" showInputMessage="1" showErrorMessage="1" promptTitle="Geschäftsjahr" prompt="Geben Sie bitte hier an, ob ihrer Bilanz das Kalenderjahr, das Gaswirtschaftsjahr oder ein Rumpfgeschäftsjahr zu Grunde liegt." sqref="B8">
      <formula1>"bitte wählen,Kalenderjahr,Gaswirtschaftsjahr,Rumpfgeschäftsjahr"</formula1>
    </dataValidation>
    <dataValidation type="list" allowBlank="1" showInputMessage="1" showErrorMessage="1" sqref="B12">
      <formula1>Antragsjahre</formula1>
    </dataValidation>
    <dataValidation type="list" allowBlank="1" showInputMessage="1" showErrorMessage="1" sqref="D25:D26 D28:D29 D31:D32 D34:D35 D37:D38 D40:D43">
      <formula1>"Ja,Nein,bitte wählen"</formula1>
    </dataValidation>
    <dataValidation type="decimal" allowBlank="1" showInputMessage="1" showErrorMessage="1" sqref="D16:D20">
      <formula1>0</formula1>
      <formula2>10</formula2>
    </dataValidation>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5" tint="0.39997558519241921"/>
  </sheetPr>
  <dimension ref="A1:I31"/>
  <sheetViews>
    <sheetView zoomScaleNormal="100" workbookViewId="0">
      <selection activeCell="K35" sqref="K35"/>
    </sheetView>
  </sheetViews>
  <sheetFormatPr baseColWidth="10" defaultRowHeight="15" x14ac:dyDescent="0.25"/>
  <cols>
    <col min="1" max="1" width="4.28515625" bestFit="1" customWidth="1"/>
    <col min="2" max="2" width="3" customWidth="1"/>
    <col min="3" max="3" width="35.28515625" customWidth="1"/>
    <col min="4" max="5" width="13.140625" bestFit="1" customWidth="1"/>
    <col min="6" max="6" width="14.5703125" bestFit="1" customWidth="1"/>
    <col min="7" max="9" width="11.7109375" bestFit="1" customWidth="1"/>
  </cols>
  <sheetData>
    <row r="1" spans="1:9" ht="18.75" x14ac:dyDescent="0.3">
      <c r="A1" s="25" t="s">
        <v>234</v>
      </c>
    </row>
    <row r="2" spans="1:9" s="90" customFormat="1" ht="18.75" x14ac:dyDescent="0.3">
      <c r="A2" s="25"/>
    </row>
    <row r="3" spans="1:9" x14ac:dyDescent="0.25">
      <c r="A3" s="67" t="s">
        <v>112</v>
      </c>
      <c r="B3" s="11"/>
      <c r="C3" s="11"/>
      <c r="D3" s="11" t="s">
        <v>15</v>
      </c>
      <c r="E3" s="11">
        <f ca="1">INDIRECT(CONCATENATE("A_Stammdaten!A",COLUMN(B_KKAuf!E3)+11))</f>
        <v>0</v>
      </c>
      <c r="F3" s="11">
        <f ca="1">INDIRECT(CONCATENATE("A_Stammdaten!A",COLUMN(B_KKAuf!F3)+11))</f>
        <v>0</v>
      </c>
      <c r="G3" s="11">
        <f ca="1">INDIRECT(CONCATENATE("A_Stammdaten!A",COLUMN(B_KKAuf!G3)+11))</f>
        <v>0</v>
      </c>
      <c r="H3" s="11">
        <f ca="1">INDIRECT(CONCATENATE("A_Stammdaten!A",COLUMN(B_KKAuf!H3)+11))</f>
        <v>0</v>
      </c>
      <c r="I3" s="11">
        <f ca="1">INDIRECT(CONCATENATE("A_Stammdaten!A",COLUMN(B_KKAuf!I3)+11))</f>
        <v>0</v>
      </c>
    </row>
    <row r="4" spans="1:9" s="55" customFormat="1" ht="15.75" x14ac:dyDescent="0.25">
      <c r="A4" s="64" t="s">
        <v>6</v>
      </c>
      <c r="B4" s="68" t="s">
        <v>88</v>
      </c>
      <c r="C4" s="65"/>
      <c r="D4" s="78">
        <f ca="1">SUM(D5:D6)</f>
        <v>0</v>
      </c>
      <c r="E4" s="78">
        <f t="shared" ref="E4" ca="1" si="0">SUM(E5:E6)</f>
        <v>0</v>
      </c>
      <c r="F4" s="78">
        <f t="shared" ref="F4:I4" ca="1" si="1">SUM(F5:F6)</f>
        <v>0</v>
      </c>
      <c r="G4" s="78">
        <f t="shared" ca="1" si="1"/>
        <v>0</v>
      </c>
      <c r="H4" s="78">
        <f t="shared" ca="1" si="1"/>
        <v>0</v>
      </c>
      <c r="I4" s="78">
        <f t="shared" ca="1" si="1"/>
        <v>0</v>
      </c>
    </row>
    <row r="5" spans="1:9" x14ac:dyDescent="0.25">
      <c r="A5" s="60"/>
      <c r="B5" s="66"/>
      <c r="C5" s="61" t="s">
        <v>92</v>
      </c>
      <c r="D5" s="59">
        <f ca="1">SUM(E5:I5)</f>
        <v>0</v>
      </c>
      <c r="E5" s="56">
        <f ca="1">SUMIF(D_SAV!$A$5:$A$1000,B_KKAuf!E$3,D_SAV!$AB$5:$AB$1000)</f>
        <v>0</v>
      </c>
      <c r="F5" s="56">
        <f ca="1">SUMIF(D_SAV!$A$5:$A$1000,B_KKAuf!F$3,D_SAV!$AB$5:$AB$1000)</f>
        <v>0</v>
      </c>
      <c r="G5" s="56">
        <f ca="1">SUMIF(D_SAV!$A$5:$A$1000,B_KKAuf!G$3,D_SAV!$AB$5:$AB$1000)</f>
        <v>0</v>
      </c>
      <c r="H5" s="56">
        <f ca="1">SUMIF(D_SAV!$A$5:$A$1000,B_KKAuf!H$3,D_SAV!$AB$5:$AB$1000)</f>
        <v>0</v>
      </c>
      <c r="I5" s="56">
        <f ca="1">SUMIF(D_SAV!$A$5:$A$1000,B_KKAuf!I$3,D_SAV!$AB$5:$AB$1000)</f>
        <v>0</v>
      </c>
    </row>
    <row r="6" spans="1:9" x14ac:dyDescent="0.25">
      <c r="A6" s="60"/>
      <c r="B6" s="66"/>
      <c r="C6" s="61" t="s">
        <v>93</v>
      </c>
      <c r="D6" s="59">
        <f ca="1">SUM(E6:I6)</f>
        <v>0</v>
      </c>
      <c r="E6" s="56">
        <f ca="1">SUMIFS(D3_WAV!$N$5:$N$104,D3_WAV!$A$5:$A$104,E3,D3_WAV!$D$5:$D$104,"&gt;2015",D3_WAV!$D$5:$D$104,"&lt;="&amp;A_Stammdaten!$B$12)-SUMIFS(D3_WAV!$N$5:$N$104,D3_WAV!$A$5:$A$104,E3,D3_WAV!$B$5:$B$104,"Geschäfts- oder Firmenwert",D3_WAV!$D$5:$D$104,"&gt;2015",D3_WAV!$D$5:$D$104,"&lt;="&amp;A_Stammdaten!$B$12)</f>
        <v>0</v>
      </c>
      <c r="F6" s="56">
        <f ca="1">SUMIFS(D3_WAV!$N$5:$N$104,D3_WAV!$A$5:$A$104,F3,D3_WAV!$D$5:$D$104,"&gt;2015",D3_WAV!$D$5:$D$104,"&lt;="&amp;A_Stammdaten!$B$12)-SUMIFS(D3_WAV!$N$5:$N$104,D3_WAV!$A$5:$A$104,F3,D3_WAV!$B$5:$B$104,"Geschäfts- oder Firmenwert",D3_WAV!$D$5:$D$104,"&gt;2015",D3_WAV!$D$5:$D$104,"&lt;="&amp;A_Stammdaten!$B$12)</f>
        <v>0</v>
      </c>
      <c r="G6" s="56">
        <f ca="1">SUMIFS(D3_WAV!$N$5:$N$104,D3_WAV!$A$5:$A$104,G3,D3_WAV!$D$5:$D$104,"&gt;2015",D3_WAV!$D$5:$D$104,"&lt;="&amp;A_Stammdaten!$B$12)-SUMIFS(D3_WAV!$N$5:$N$104,D3_WAV!$A$5:$A$104,G3,D3_WAV!$B$5:$B$104,"Geschäfts- oder Firmenwert",D3_WAV!$D$5:$D$104,"&gt;2015",D3_WAV!$D$5:$D$104,"&lt;="&amp;A_Stammdaten!$B$12)</f>
        <v>0</v>
      </c>
      <c r="H6" s="56">
        <f ca="1">SUMIFS(D3_WAV!$N$5:$N$104,D3_WAV!$A$5:$A$104,H3,D3_WAV!$D$5:$D$104,"&gt;2015",D3_WAV!$D$5:$D$104,"&lt;="&amp;A_Stammdaten!$B$12)-SUMIFS(D3_WAV!$N$5:$N$104,D3_WAV!$A$5:$A$104,H3,D3_WAV!$B$5:$B$104,"Geschäfts- oder Firmenwert",D3_WAV!$D$5:$D$104,"&gt;2015",D3_WAV!$D$5:$D$104,"&lt;="&amp;A_Stammdaten!$B$12)</f>
        <v>0</v>
      </c>
      <c r="I6" s="56">
        <f ca="1">SUMIFS(D3_WAV!$N$5:$N$104,D3_WAV!$A$5:$A$104,I3,D3_WAV!$D$5:$D$104,"&gt;2015",D3_WAV!$D$5:$D$104,"&lt;="&amp;A_Stammdaten!$B$12)-SUMIFS(D3_WAV!$N$5:$N$104,D3_WAV!$A$5:$A$104,I3,D3_WAV!$B$5:$B$104,"Geschäfts- oder Firmenwert",D3_WAV!$D$5:$D$104,"&gt;2015",D3_WAV!$D$5:$D$104,"&lt;="&amp;A_Stammdaten!$B$12)</f>
        <v>0</v>
      </c>
    </row>
    <row r="7" spans="1:9" x14ac:dyDescent="0.25">
      <c r="A7" s="60" t="s">
        <v>109</v>
      </c>
      <c r="B7" s="66" t="str">
        <f>"kalkulatorische Restwerte zum 01.01."&amp;A_Stammdaten!$B$12</f>
        <v>kalkulatorische Restwerte zum 01.01.2024</v>
      </c>
      <c r="C7" s="63"/>
      <c r="D7" s="62">
        <f ca="1">SUM(D8:D9,-D10)</f>
        <v>0</v>
      </c>
      <c r="E7" s="57">
        <f t="shared" ref="E7" ca="1" si="2">SUM(E8:E9,-E10)</f>
        <v>0</v>
      </c>
      <c r="F7" s="57">
        <f t="shared" ref="F7:I7" ca="1" si="3">SUM(F8:F9,-F10)</f>
        <v>0</v>
      </c>
      <c r="G7" s="57">
        <f t="shared" ca="1" si="3"/>
        <v>0</v>
      </c>
      <c r="H7" s="57">
        <f t="shared" ca="1" si="3"/>
        <v>0</v>
      </c>
      <c r="I7" s="57">
        <f t="shared" ca="1" si="3"/>
        <v>0</v>
      </c>
    </row>
    <row r="8" spans="1:9" x14ac:dyDescent="0.25">
      <c r="A8" s="60"/>
      <c r="B8" s="66"/>
      <c r="C8" s="63" t="s">
        <v>92</v>
      </c>
      <c r="D8" s="59">
        <f ca="1">SUM(E8:I8)</f>
        <v>0</v>
      </c>
      <c r="E8" s="56">
        <f ca="1">SUMIF(D_SAV!$A$5:$A$1000,B_KKAuf!E$3,D_SAV!$AA$5:$AA$1000)</f>
        <v>0</v>
      </c>
      <c r="F8" s="56">
        <f ca="1">SUMIF(D_SAV!$A$5:$A$1000,B_KKAuf!F$3,D_SAV!$AA$5:$AA$1000)</f>
        <v>0</v>
      </c>
      <c r="G8" s="56">
        <f ca="1">SUMIF(D_SAV!$A$5:$A$1000,B_KKAuf!G$3,D_SAV!$AA$5:$AA$1000)</f>
        <v>0</v>
      </c>
      <c r="H8" s="56">
        <f ca="1">SUMIF(D_SAV!$A$5:$A$1000,B_KKAuf!H$3,D_SAV!$AA$5:$AA$1000)</f>
        <v>0</v>
      </c>
      <c r="I8" s="56">
        <f ca="1">SUMIF(D_SAV!$A$5:$A$1000,B_KKAuf!I$3,D_SAV!$AA$5:$AA$1000)</f>
        <v>0</v>
      </c>
    </row>
    <row r="9" spans="1:9" x14ac:dyDescent="0.25">
      <c r="A9" s="60"/>
      <c r="B9" s="66"/>
      <c r="C9" s="63" t="s">
        <v>93</v>
      </c>
      <c r="D9" s="59">
        <f ca="1">SUM(E9:I9)</f>
        <v>0</v>
      </c>
      <c r="E9" s="56">
        <f ca="1">SUMIFS(D3_WAV!$M$5:$M$104,D3_WAV!$A$5:$A$104,E$3,D3_WAV!$D$5:$D$104,"&gt;2015",D3_WAV!$D$5:$D$104,"&lt;="&amp;A_Stammdaten!$B$12)-SUMIFS(D3_WAV!$M$5:$M$104,D3_WAV!$A$5:$A$104,E$3,D3_WAV!$B$5:$B$104,"Geschäfts- oder Firmenwert",D3_WAV!$D$5:$D$104,"&gt;2015",D3_WAV!$D$5:$D$104,"&lt;="&amp;A_Stammdaten!$B$12)-SUMIFS(D3_WAV!$M$5:$M$104,D3_WAV!$A$5:$A$104,E$3,D3_WAV!$B$5:$B$104,"geleistete Anzahlungen auf immaterielle Vermögensgegenstände",D3_WAV!$D$5:$D$104,"="&amp;A_Stammdaten!$B$12)-SUMIFS(D3_WAV!$M$5:$M$104,D3_WAV!$A$5:$A$104,E$3,D3_WAV!$B$5:$B$104,"geleistete Anzahlungen und Anlagen im Bau des Sachanlagevermögens",D3_WAV!$D$5:$D$104,"="&amp;A_Stammdaten!$B$12)</f>
        <v>0</v>
      </c>
      <c r="F9" s="56">
        <f ca="1">SUMIFS(D3_WAV!$M$5:$M$104,D3_WAV!$A$5:$A$104,F$3,D3_WAV!$D$5:$D$104,"&gt;2015",D3_WAV!$D$5:$D$104,"&lt;="&amp;A_Stammdaten!$B$12)-SUMIFS(D3_WAV!$M$5:$M$104,D3_WAV!$A$5:$A$104,F$3,D3_WAV!$B$5:$B$104,"Geschäfts- oder Firmenwert",D3_WAV!$D$5:$D$104,"&gt;2015",D3_WAV!$D$5:$D$104,"&lt;="&amp;A_Stammdaten!$B$12)-SUMIFS(D3_WAV!$M$5:$M$104,D3_WAV!$A$5:$A$104,F$3,D3_WAV!$B$5:$B$104,"geleistete Anzahlungen auf immaterielle Vermögensgegenstände",D3_WAV!$D$5:$D$104,"="&amp;A_Stammdaten!$B$12)-SUMIFS(D3_WAV!$M$5:$M$104,D3_WAV!$A$5:$A$104,F$3,D3_WAV!$B$5:$B$104,"geleistete Anzahlungen und Anlagen im Bau des Sachanlagevermögens",D3_WAV!$D$5:$D$104,"="&amp;A_Stammdaten!$B$12)</f>
        <v>0</v>
      </c>
      <c r="G9" s="56">
        <f ca="1">SUMIFS(D3_WAV!$M$5:$M$104,D3_WAV!$A$5:$A$104,G$3,D3_WAV!$D$5:$D$104,"&gt;2015",D3_WAV!$D$5:$D$104,"&lt;="&amp;A_Stammdaten!$B$12)-SUMIFS(D3_WAV!$M$5:$M$104,D3_WAV!$A$5:$A$104,G$3,D3_WAV!$B$5:$B$104,"Geschäfts- oder Firmenwert",D3_WAV!$D$5:$D$104,"&gt;2015",D3_WAV!$D$5:$D$104,"&lt;="&amp;A_Stammdaten!$B$12)-SUMIFS(D3_WAV!$M$5:$M$104,D3_WAV!$A$5:$A$104,G$3,D3_WAV!$B$5:$B$104,"geleistete Anzahlungen auf immaterielle Vermögensgegenstände",D3_WAV!$D$5:$D$104,"="&amp;A_Stammdaten!$B$12)-SUMIFS(D3_WAV!$M$5:$M$104,D3_WAV!$A$5:$A$104,G$3,D3_WAV!$B$5:$B$104,"geleistete Anzahlungen und Anlagen im Bau des Sachanlagevermögens",D3_WAV!$D$5:$D$104,"="&amp;A_Stammdaten!$B$12)</f>
        <v>0</v>
      </c>
      <c r="H9" s="56">
        <f ca="1">SUMIFS(D3_WAV!$M$5:$M$104,D3_WAV!$A$5:$A$104,H$3,D3_WAV!$D$5:$D$104,"&gt;2015",D3_WAV!$D$5:$D$104,"&lt;="&amp;A_Stammdaten!$B$12)-SUMIFS(D3_WAV!$M$5:$M$104,D3_WAV!$A$5:$A$104,H$3,D3_WAV!$B$5:$B$104,"Geschäfts- oder Firmenwert",D3_WAV!$D$5:$D$104,"&gt;2015",D3_WAV!$D$5:$D$104,"&lt;="&amp;A_Stammdaten!$B$12)-SUMIFS(D3_WAV!$M$5:$M$104,D3_WAV!$A$5:$A$104,H$3,D3_WAV!$B$5:$B$104,"geleistete Anzahlungen auf immaterielle Vermögensgegenstände",D3_WAV!$D$5:$D$104,"="&amp;A_Stammdaten!$B$12)-SUMIFS(D3_WAV!$M$5:$M$104,D3_WAV!$A$5:$A$104,H$3,D3_WAV!$B$5:$B$104,"geleistete Anzahlungen und Anlagen im Bau des Sachanlagevermögens",D3_WAV!$D$5:$D$104,"="&amp;A_Stammdaten!$B$12)</f>
        <v>0</v>
      </c>
      <c r="I9" s="56">
        <f ca="1">SUMIFS(D3_WAV!$M$5:$M$104,D3_WAV!$A$5:$A$104,I$3,D3_WAV!$D$5:$D$104,"&gt;2015",D3_WAV!$D$5:$D$104,"&lt;="&amp;A_Stammdaten!$B$12)-SUMIFS(D3_WAV!$M$5:$M$104,D3_WAV!$A$5:$A$104,I$3,D3_WAV!$B$5:$B$104,"Geschäfts- oder Firmenwert",D3_WAV!$D$5:$D$104,"&gt;2015",D3_WAV!$D$5:$D$104,"&lt;="&amp;A_Stammdaten!$B$12)-SUMIFS(D3_WAV!$M$5:$M$104,D3_WAV!$A$5:$A$104,I$3,D3_WAV!$B$5:$B$104,"geleistete Anzahlungen auf immaterielle Vermögensgegenstände",D3_WAV!$D$5:$D$104,"="&amp;A_Stammdaten!$B$12)-SUMIFS(D3_WAV!$M$5:$M$104,D3_WAV!$A$5:$A$104,I$3,D3_WAV!$B$5:$B$104,"geleistete Anzahlungen und Anlagen im Bau des Sachanlagevermögens",D3_WAV!$D$5:$D$104,"="&amp;A_Stammdaten!$B$12)</f>
        <v>0</v>
      </c>
    </row>
    <row r="10" spans="1:9" x14ac:dyDescent="0.25">
      <c r="A10" s="60"/>
      <c r="B10" s="66"/>
      <c r="C10" s="63" t="s">
        <v>102</v>
      </c>
      <c r="D10" s="59">
        <f ca="1">SUM(E10:I10)</f>
        <v>0</v>
      </c>
      <c r="E10" s="56">
        <f ca="1">SUMIFS(D2_BKZ_NAKB_SoPo!$K$5:$K$54,D2_BKZ_NAKB_SoPo!$A$5:$A$54,E3)</f>
        <v>0</v>
      </c>
      <c r="F10" s="56">
        <f ca="1">SUMIFS(D2_BKZ_NAKB_SoPo!$K$5:$K$54,D2_BKZ_NAKB_SoPo!$A$5:$A$54,F3)</f>
        <v>0</v>
      </c>
      <c r="G10" s="56">
        <f ca="1">SUMIFS(D2_BKZ_NAKB_SoPo!$K$5:$K$54,D2_BKZ_NAKB_SoPo!$A$5:$A$54,G3)</f>
        <v>0</v>
      </c>
      <c r="H10" s="56">
        <f ca="1">SUMIFS(D2_BKZ_NAKB_SoPo!$K$5:$K$54,D2_BKZ_NAKB_SoPo!$A$5:$A$54,H3)</f>
        <v>0</v>
      </c>
      <c r="I10" s="56">
        <f ca="1">SUMIFS(D2_BKZ_NAKB_SoPo!$K$5:$K$54,D2_BKZ_NAKB_SoPo!$A$5:$A$54,I3)</f>
        <v>0</v>
      </c>
    </row>
    <row r="11" spans="1:9" x14ac:dyDescent="0.25">
      <c r="A11" s="60" t="s">
        <v>110</v>
      </c>
      <c r="B11" s="66" t="str">
        <f>"kalkulatorische Restwerte zum 31.12."&amp;A_Stammdaten!$B$12</f>
        <v>kalkulatorische Restwerte zum 31.12.2024</v>
      </c>
      <c r="C11" s="63"/>
      <c r="D11" s="62">
        <f ca="1">SUM(D12:D13,-D14)</f>
        <v>0</v>
      </c>
      <c r="E11" s="57">
        <f t="shared" ref="E11" ca="1" si="4">SUM(E12:E13,-E14)</f>
        <v>0</v>
      </c>
      <c r="F11" s="57">
        <f t="shared" ref="F11:I11" ca="1" si="5">SUM(F12:F13,-F14)</f>
        <v>0</v>
      </c>
      <c r="G11" s="57">
        <f t="shared" ca="1" si="5"/>
        <v>0</v>
      </c>
      <c r="H11" s="57">
        <f t="shared" ca="1" si="5"/>
        <v>0</v>
      </c>
      <c r="I11" s="57">
        <f t="shared" ca="1" si="5"/>
        <v>0</v>
      </c>
    </row>
    <row r="12" spans="1:9" x14ac:dyDescent="0.25">
      <c r="A12" s="60"/>
      <c r="B12" s="66"/>
      <c r="C12" s="63" t="s">
        <v>92</v>
      </c>
      <c r="D12" s="59">
        <f ca="1">SUM(E12:I12)</f>
        <v>0</v>
      </c>
      <c r="E12" s="56">
        <f ca="1">SUMIF(D_SAV!$A$5:$A$1000,B_KKAuf!E$3,D_SAV!$AC$5:$AC$1000)</f>
        <v>0</v>
      </c>
      <c r="F12" s="56">
        <f ca="1">SUMIF(D_SAV!$A$5:$A$1000,B_KKAuf!F$3,D_SAV!$AC$5:$AC$1000)</f>
        <v>0</v>
      </c>
      <c r="G12" s="56">
        <f ca="1">SUMIF(D_SAV!$A$5:$A$1000,B_KKAuf!G$3,D_SAV!$AC$5:$AC$1000)</f>
        <v>0</v>
      </c>
      <c r="H12" s="56">
        <f ca="1">SUMIF(D_SAV!$A$5:$A$1000,B_KKAuf!H$3,D_SAV!$AC$5:$AC$1000)</f>
        <v>0</v>
      </c>
      <c r="I12" s="56">
        <f ca="1">SUMIF(D_SAV!$A$5:$A$1000,B_KKAuf!I$3,D_SAV!$AC$5:$AC$1000)</f>
        <v>0</v>
      </c>
    </row>
    <row r="13" spans="1:9" x14ac:dyDescent="0.25">
      <c r="A13" s="60"/>
      <c r="B13" s="66"/>
      <c r="C13" s="63" t="s">
        <v>93</v>
      </c>
      <c r="D13" s="59">
        <f ca="1">SUM(E13:I13)</f>
        <v>0</v>
      </c>
      <c r="E13" s="56">
        <f ca="1">SUMIFS(D3_WAV!$O$5:$O$104,D3_WAV!$A$5:$A$104,E$3,D3_WAV!$D$5:$D$104,"&gt;2015",D3_WAV!$D$5:$D$104,"&lt;="&amp;A_Stammdaten!$B$12)-SUMIFS(D3_WAV!$O$5:$O$104,D3_WAV!$A$5:$A$104,E$3,D3_WAV!$B$5:$B$104,"Geschäfts- oder Firmenwert",D3_WAV!$D$5:$D$104,"&gt;2015",D3_WAV!$D$5:$D$104,"&lt;="&amp;A_Stammdaten!$B$12)</f>
        <v>0</v>
      </c>
      <c r="F13" s="56">
        <f ca="1">SUMIFS(D3_WAV!$O$5:$O$104,D3_WAV!$A$5:$A$104,F$3,D3_WAV!$D$5:$D$104,"&gt;2015",D3_WAV!$D$5:$D$104,"&lt;="&amp;A_Stammdaten!$B$12)-SUMIFS(D3_WAV!$O$5:$O$104,D3_WAV!$A$5:$A$104,F$3,D3_WAV!$B$5:$B$104,"Geschäfts- oder Firmenwert",D3_WAV!$D$5:$D$104,"&gt;2015",D3_WAV!$D$5:$D$104,"&lt;="&amp;A_Stammdaten!$B$12)</f>
        <v>0</v>
      </c>
      <c r="G13" s="56">
        <f ca="1">SUMIFS(D3_WAV!$O$5:$O$104,D3_WAV!$A$5:$A$104,G$3,D3_WAV!$D$5:$D$104,"&gt;2015",D3_WAV!$D$5:$D$104,"&lt;="&amp;A_Stammdaten!$B$12)-SUMIFS(D3_WAV!$O$5:$O$104,D3_WAV!$A$5:$A$104,G$3,D3_WAV!$B$5:$B$104,"Geschäfts- oder Firmenwert",D3_WAV!$D$5:$D$104,"&gt;2015",D3_WAV!$D$5:$D$104,"&lt;="&amp;A_Stammdaten!$B$12)</f>
        <v>0</v>
      </c>
      <c r="H13" s="56">
        <f ca="1">SUMIFS(D3_WAV!$O$5:$O$104,D3_WAV!$A$5:$A$104,H$3,D3_WAV!$D$5:$D$104,"&gt;2015",D3_WAV!$D$5:$D$104,"&lt;="&amp;A_Stammdaten!$B$12)-SUMIFS(D3_WAV!$O$5:$O$104,D3_WAV!$A$5:$A$104,H$3,D3_WAV!$B$5:$B$104,"Geschäfts- oder Firmenwert",D3_WAV!$D$5:$D$104,"&gt;2015",D3_WAV!$D$5:$D$104,"&lt;="&amp;A_Stammdaten!$B$12)</f>
        <v>0</v>
      </c>
      <c r="I13" s="56">
        <f ca="1">SUMIFS(D3_WAV!$O$5:$O$104,D3_WAV!$A$5:$A$104,I$3,D3_WAV!$D$5:$D$104,"&gt;2015",D3_WAV!$D$5:$D$104,"&lt;="&amp;A_Stammdaten!$B$12)-SUMIFS(D3_WAV!$O$5:$O$104,D3_WAV!$A$5:$A$104,I$3,D3_WAV!$B$5:$B$104,"Geschäfts- oder Firmenwert",D3_WAV!$D$5:$D$104,"&gt;2015",D3_WAV!$D$5:$D$104,"&lt;="&amp;A_Stammdaten!$B$12)</f>
        <v>0</v>
      </c>
    </row>
    <row r="14" spans="1:9" x14ac:dyDescent="0.25">
      <c r="A14" s="60"/>
      <c r="B14" s="66"/>
      <c r="C14" s="63" t="s">
        <v>102</v>
      </c>
      <c r="D14" s="59">
        <f ca="1">SUM(E14:I14)</f>
        <v>0</v>
      </c>
      <c r="E14" s="56">
        <f ca="1">SUMIFS(D2_BKZ_NAKB_SoPo!$L$5:$L$54,D2_BKZ_NAKB_SoPo!$A$5:$A$54,E3)</f>
        <v>0</v>
      </c>
      <c r="F14" s="56">
        <f ca="1">SUMIFS(D2_BKZ_NAKB_SoPo!$L$5:$L$54,D2_BKZ_NAKB_SoPo!$A$5:$A$54,F3)</f>
        <v>0</v>
      </c>
      <c r="G14" s="56">
        <f ca="1">SUMIFS(D2_BKZ_NAKB_SoPo!$L$5:$L$54,D2_BKZ_NAKB_SoPo!$A$5:$A$54,G3)</f>
        <v>0</v>
      </c>
      <c r="H14" s="56">
        <f ca="1">SUMIFS(D2_BKZ_NAKB_SoPo!$L$5:$L$54,D2_BKZ_NAKB_SoPo!$A$5:$A$54,H3)</f>
        <v>0</v>
      </c>
      <c r="I14" s="56">
        <f ca="1">SUMIFS(D2_BKZ_NAKB_SoPo!$L$5:$L$54,D2_BKZ_NAKB_SoPo!$A$5:$A$54,I3)</f>
        <v>0</v>
      </c>
    </row>
    <row r="15" spans="1:9" x14ac:dyDescent="0.25">
      <c r="A15" s="60" t="s">
        <v>111</v>
      </c>
      <c r="B15" s="66" t="s">
        <v>94</v>
      </c>
      <c r="C15" s="63"/>
      <c r="D15" s="59">
        <f ca="1">SUM(E15:I15)</f>
        <v>0</v>
      </c>
      <c r="E15" s="57">
        <f t="shared" ref="E15" ca="1" si="6">AVERAGE(SUM(E8:E9,-E10),SUM(E12:E13,-E14))</f>
        <v>0</v>
      </c>
      <c r="F15" s="57">
        <f t="shared" ref="F15:I15" ca="1" si="7">AVERAGE(SUM(F8:F9,-F10),SUM(F12:F13,-F14))</f>
        <v>0</v>
      </c>
      <c r="G15" s="57">
        <f t="shared" ca="1" si="7"/>
        <v>0</v>
      </c>
      <c r="H15" s="57">
        <f t="shared" ca="1" si="7"/>
        <v>0</v>
      </c>
      <c r="I15" s="57">
        <f t="shared" ca="1" si="7"/>
        <v>0</v>
      </c>
    </row>
    <row r="16" spans="1:9" s="55" customFormat="1" ht="15.75" x14ac:dyDescent="0.25">
      <c r="A16" s="64" t="s">
        <v>8</v>
      </c>
      <c r="B16" s="68" t="s">
        <v>107</v>
      </c>
      <c r="C16" s="65"/>
      <c r="D16" s="78">
        <f ca="1">D15*Listen!$G$4</f>
        <v>0</v>
      </c>
      <c r="E16" s="78">
        <f ca="1">E15*Listen!$G$4</f>
        <v>0</v>
      </c>
      <c r="F16" s="78">
        <f ca="1">F15*Listen!$G$4</f>
        <v>0</v>
      </c>
      <c r="G16" s="78">
        <f ca="1">G15*Listen!$G$4</f>
        <v>0</v>
      </c>
      <c r="H16" s="78">
        <f ca="1">H15*Listen!$G$4</f>
        <v>0</v>
      </c>
      <c r="I16" s="78">
        <f ca="1">I15*Listen!$G$4</f>
        <v>0</v>
      </c>
    </row>
    <row r="17" spans="1:9" s="55" customFormat="1" ht="15.75" x14ac:dyDescent="0.25">
      <c r="A17" s="64" t="s">
        <v>9</v>
      </c>
      <c r="B17" s="68" t="s">
        <v>89</v>
      </c>
      <c r="C17" s="65"/>
      <c r="D17" s="79">
        <f ca="1">SUM(E17:I17)</f>
        <v>0</v>
      </c>
      <c r="E17" s="79">
        <f ca="1">E15*0.4*Listen!$G$2*0.035*A_Stammdaten!$D16</f>
        <v>0</v>
      </c>
      <c r="F17" s="79">
        <f ca="1">F15*0.4*Listen!$G$2*0.035*A_Stammdaten!$D16</f>
        <v>0</v>
      </c>
      <c r="G17" s="79">
        <f ca="1">G15*0.4*Listen!$G$2*0.035*A_Stammdaten!$D16</f>
        <v>0</v>
      </c>
      <c r="H17" s="79">
        <f ca="1">H15*0.4*Listen!$G$2*0.035*A_Stammdaten!$D16</f>
        <v>0</v>
      </c>
      <c r="I17" s="79">
        <f ca="1">I15*0.4*Listen!$G$2*0.035*A_Stammdaten!$D16</f>
        <v>0</v>
      </c>
    </row>
    <row r="18" spans="1:9" s="55" customFormat="1" ht="16.5" thickBot="1" x14ac:dyDescent="0.3">
      <c r="A18" s="69" t="s">
        <v>108</v>
      </c>
      <c r="B18" s="69" t="s">
        <v>90</v>
      </c>
      <c r="C18" s="70"/>
      <c r="D18" s="80">
        <f t="shared" ref="D18:E18" ca="1" si="8">SUM(D4,D16:D17)</f>
        <v>0</v>
      </c>
      <c r="E18" s="80">
        <f t="shared" ca="1" si="8"/>
        <v>0</v>
      </c>
      <c r="F18" s="80">
        <f t="shared" ref="F18:I18" ca="1" si="9">SUM(F4,F16:F17)</f>
        <v>0</v>
      </c>
      <c r="G18" s="80">
        <f t="shared" ca="1" si="9"/>
        <v>0</v>
      </c>
      <c r="H18" s="80">
        <f t="shared" ca="1" si="9"/>
        <v>0</v>
      </c>
      <c r="I18" s="80">
        <f t="shared" ca="1" si="9"/>
        <v>0</v>
      </c>
    </row>
    <row r="19" spans="1:9" ht="15.75" thickTop="1" x14ac:dyDescent="0.25"/>
    <row r="26" spans="1:9" x14ac:dyDescent="0.25">
      <c r="I26" s="17"/>
    </row>
    <row r="27" spans="1:9" x14ac:dyDescent="0.25">
      <c r="I27" s="17"/>
    </row>
    <row r="28" spans="1:9" x14ac:dyDescent="0.25">
      <c r="I28" s="17"/>
    </row>
    <row r="29" spans="1:9" x14ac:dyDescent="0.25">
      <c r="I29" s="17"/>
    </row>
    <row r="30" spans="1:9" x14ac:dyDescent="0.25">
      <c r="I30" s="17"/>
    </row>
    <row r="31" spans="1:9" x14ac:dyDescent="0.25">
      <c r="I31" s="17"/>
    </row>
  </sheetData>
  <sheetProtection algorithmName="SHA-512" hashValue="F7z0PrWOBWVecYFLtUgnjoL0jqcQV9wbkidQAM7dxMTFsiOE1U0cv55T9SKhhP30lWJEA0ncrgKO8i2I51mmVQ==" saltValue="boNOqRY98xOBHGb9ivJUUA==" spinCount="100000" sheet="1" objects="1" scenarios="1" autoFilter="0"/>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5" tint="0.39997558519241921"/>
  </sheetPr>
  <dimension ref="A1:AM1003"/>
  <sheetViews>
    <sheetView topLeftCell="E1" zoomScale="90" zoomScaleNormal="90" workbookViewId="0">
      <pane ySplit="4" topLeftCell="A5" activePane="bottomLeft" state="frozen"/>
      <selection pane="bottomLeft" activeCell="T5" sqref="T5:Z5"/>
    </sheetView>
  </sheetViews>
  <sheetFormatPr baseColWidth="10" defaultColWidth="9.140625" defaultRowHeight="15" x14ac:dyDescent="0.25"/>
  <cols>
    <col min="1" max="1" width="9.140625" style="17"/>
    <col min="2" max="2" width="49.42578125" style="17" customWidth="1"/>
    <col min="3" max="3" width="8.42578125" style="36" customWidth="1"/>
    <col min="4" max="4" width="17.28515625" style="17" customWidth="1"/>
    <col min="5" max="6" width="19.42578125" style="17" customWidth="1"/>
    <col min="7" max="15" width="17.28515625" style="17" customWidth="1"/>
    <col min="16" max="16" width="31.5703125" style="17" customWidth="1"/>
    <col min="17" max="17" width="30.7109375" style="17" customWidth="1"/>
    <col min="18" max="19" width="10.7109375" style="17" customWidth="1"/>
    <col min="20" max="26" width="6.28515625" style="17" customWidth="1"/>
    <col min="27" max="27" width="13.85546875" style="17" customWidth="1"/>
    <col min="28" max="28" width="16.42578125" style="17" customWidth="1"/>
    <col min="29" max="29" width="13.42578125" style="17" customWidth="1"/>
    <col min="30" max="30" width="10.42578125" style="17" customWidth="1"/>
    <col min="31" max="31" width="11.5703125" style="17" customWidth="1"/>
    <col min="32" max="32" width="9.140625" style="17" customWidth="1"/>
    <col min="33" max="33" width="9.28515625" style="17" customWidth="1"/>
    <col min="34" max="34" width="13.85546875" style="17" customWidth="1"/>
    <col min="35" max="35" width="12.5703125" style="17" customWidth="1"/>
    <col min="36" max="37" width="12.85546875" style="17" customWidth="1"/>
    <col min="38" max="38" width="16.42578125" style="17" customWidth="1"/>
    <col min="39" max="39" width="23.28515625" style="17" customWidth="1"/>
    <col min="40" max="40" width="16.85546875" style="17" customWidth="1"/>
    <col min="41" max="16384" width="9.140625" style="17"/>
  </cols>
  <sheetData>
    <row r="1" spans="1:39" ht="18.75" x14ac:dyDescent="0.3">
      <c r="A1" s="25" t="s">
        <v>67</v>
      </c>
      <c r="C1" s="17"/>
      <c r="Y1" s="25"/>
    </row>
    <row r="2" spans="1:39" x14ac:dyDescent="0.25">
      <c r="A2" s="11">
        <v>1</v>
      </c>
      <c r="B2" s="11">
        <v>2</v>
      </c>
      <c r="C2" s="11">
        <v>3</v>
      </c>
      <c r="D2" s="11">
        <v>4</v>
      </c>
      <c r="E2" s="11">
        <v>5</v>
      </c>
      <c r="F2" s="11">
        <v>6</v>
      </c>
      <c r="G2" s="11">
        <v>7</v>
      </c>
      <c r="H2" s="11">
        <v>8</v>
      </c>
      <c r="I2" s="11">
        <v>9</v>
      </c>
      <c r="J2" s="11">
        <v>10</v>
      </c>
      <c r="K2" s="11">
        <v>11</v>
      </c>
      <c r="L2" s="11">
        <v>12</v>
      </c>
      <c r="M2" s="11">
        <v>13</v>
      </c>
      <c r="N2" s="11">
        <v>15</v>
      </c>
      <c r="O2" s="11">
        <v>16</v>
      </c>
      <c r="P2" s="11"/>
      <c r="Q2" s="11">
        <v>17</v>
      </c>
      <c r="R2" s="11">
        <v>18</v>
      </c>
      <c r="S2" s="11">
        <v>19</v>
      </c>
      <c r="T2" s="11">
        <v>20</v>
      </c>
      <c r="U2" s="11">
        <v>21</v>
      </c>
      <c r="V2" s="11">
        <v>22</v>
      </c>
      <c r="W2" s="11">
        <v>23</v>
      </c>
      <c r="X2" s="11">
        <v>24</v>
      </c>
      <c r="Y2" s="11">
        <v>25</v>
      </c>
      <c r="Z2" s="11">
        <v>26</v>
      </c>
      <c r="AA2" s="11">
        <v>27</v>
      </c>
      <c r="AB2" s="11">
        <v>28</v>
      </c>
      <c r="AC2" s="11">
        <v>29</v>
      </c>
      <c r="AD2" s="11">
        <v>30</v>
      </c>
      <c r="AE2" s="11">
        <v>31</v>
      </c>
      <c r="AF2" s="11">
        <v>32</v>
      </c>
      <c r="AG2" s="11">
        <v>33</v>
      </c>
      <c r="AH2" s="11">
        <v>34</v>
      </c>
      <c r="AI2" s="11">
        <v>35</v>
      </c>
      <c r="AJ2" s="11">
        <v>36</v>
      </c>
    </row>
    <row r="3" spans="1:39" ht="18.75" x14ac:dyDescent="0.3">
      <c r="A3" s="26" t="s">
        <v>66</v>
      </c>
      <c r="B3" s="27"/>
      <c r="C3" s="28"/>
      <c r="D3" s="26" t="s">
        <v>123</v>
      </c>
      <c r="E3" s="27"/>
      <c r="F3" s="27"/>
      <c r="G3" s="27"/>
      <c r="H3" s="27"/>
      <c r="I3" s="27"/>
      <c r="J3" s="27"/>
      <c r="K3" s="27"/>
      <c r="L3" s="27"/>
      <c r="M3" s="27"/>
      <c r="N3" s="27"/>
      <c r="O3" s="27"/>
      <c r="P3" s="27"/>
      <c r="Q3" s="27"/>
      <c r="R3" s="29" t="s">
        <v>20</v>
      </c>
      <c r="S3" s="30"/>
      <c r="T3" s="30"/>
      <c r="U3" s="30"/>
      <c r="V3" s="30"/>
      <c r="W3" s="30"/>
      <c r="X3" s="30"/>
      <c r="Y3" s="30"/>
      <c r="Z3" s="52"/>
      <c r="AA3" s="29" t="s">
        <v>100</v>
      </c>
      <c r="AB3" s="30"/>
      <c r="AC3" s="52"/>
      <c r="AD3" s="29" t="s">
        <v>91</v>
      </c>
      <c r="AE3" s="30"/>
      <c r="AF3" s="30"/>
      <c r="AG3" s="30"/>
      <c r="AH3" s="30"/>
      <c r="AI3" s="30"/>
      <c r="AJ3" s="52"/>
    </row>
    <row r="4" spans="1:39" s="33" customFormat="1" ht="90" x14ac:dyDescent="0.25">
      <c r="A4" s="31" t="s">
        <v>65</v>
      </c>
      <c r="B4" s="31" t="s">
        <v>16</v>
      </c>
      <c r="C4" s="3" t="s">
        <v>161</v>
      </c>
      <c r="D4" s="3" t="s">
        <v>162</v>
      </c>
      <c r="E4" s="3" t="s">
        <v>159</v>
      </c>
      <c r="F4" s="3" t="s">
        <v>125</v>
      </c>
      <c r="G4" s="3" t="s">
        <v>98</v>
      </c>
      <c r="H4" s="49" t="s">
        <v>86</v>
      </c>
      <c r="I4" s="49" t="s">
        <v>163</v>
      </c>
      <c r="J4" s="49" t="s">
        <v>156</v>
      </c>
      <c r="K4" s="49" t="s">
        <v>164</v>
      </c>
      <c r="L4" s="49" t="s">
        <v>157</v>
      </c>
      <c r="M4" s="3" t="str">
        <f>"(Erwartete) historische AK/HK zum Stand 31.12."&amp;A_Stammdaten!B12</f>
        <v>(Erwartete) historische AK/HK zum Stand 31.12.2024</v>
      </c>
      <c r="N4" s="3" t="s">
        <v>85</v>
      </c>
      <c r="O4" s="3" t="s">
        <v>158</v>
      </c>
      <c r="P4" s="3" t="s">
        <v>216</v>
      </c>
      <c r="Q4" s="168" t="str">
        <f>"(Erwartete) historische AK/HK zum Stand 31.12."&amp;A_Stammdaten!B12&amp;"  bereinigt um Biogaskosten und Kosten für den Aufbau einer separaten Wasserstoffinfrastruktur"</f>
        <v>(Erwartete) historische AK/HK zum Stand 31.12.2024  bereinigt um Biogaskosten und Kosten für den Aufbau einer separaten Wasserstoffinfrastruktur</v>
      </c>
      <c r="R4" s="24" t="s">
        <v>87</v>
      </c>
      <c r="S4" s="24" t="s">
        <v>127</v>
      </c>
      <c r="T4" s="2">
        <v>2021</v>
      </c>
      <c r="U4" s="2">
        <v>2022</v>
      </c>
      <c r="V4" s="2">
        <v>2023</v>
      </c>
      <c r="W4" s="2">
        <v>2024</v>
      </c>
      <c r="X4" s="2">
        <v>2025</v>
      </c>
      <c r="Y4" s="2">
        <v>2026</v>
      </c>
      <c r="Z4" s="2">
        <v>2027</v>
      </c>
      <c r="AA4" s="2" t="str">
        <f>"Restwert zum 01.01."&amp;A_Stammdaten!B12</f>
        <v>Restwert zum 01.01.2024</v>
      </c>
      <c r="AB4" s="2" t="str">
        <f>"Abschreibungen "&amp;A_Stammdaten!B12</f>
        <v>Abschreibungen 2024</v>
      </c>
      <c r="AC4" s="2" t="str">
        <f>"Restwert zum 31.12."&amp;A_Stammdaten!B12</f>
        <v>Restwert zum 31.12.2024</v>
      </c>
      <c r="AD4" s="2">
        <v>2021</v>
      </c>
      <c r="AE4" s="2">
        <v>2022</v>
      </c>
      <c r="AF4" s="2">
        <v>2023</v>
      </c>
      <c r="AG4" s="2">
        <v>2024</v>
      </c>
      <c r="AH4" s="2">
        <v>2025</v>
      </c>
      <c r="AI4" s="2">
        <v>2026</v>
      </c>
      <c r="AJ4" s="2">
        <v>2027</v>
      </c>
      <c r="AK4" s="32"/>
    </row>
    <row r="5" spans="1:39" s="35" customFormat="1" x14ac:dyDescent="0.25">
      <c r="A5" s="19"/>
      <c r="B5" s="19"/>
      <c r="C5" s="37"/>
      <c r="D5" s="19"/>
      <c r="E5" s="19"/>
      <c r="F5" s="19"/>
      <c r="G5" s="19"/>
      <c r="H5" s="19"/>
      <c r="I5" s="19"/>
      <c r="J5" s="19"/>
      <c r="K5" s="19"/>
      <c r="L5" s="19"/>
      <c r="M5" s="81">
        <f>IF(C5&gt;A_Stammdaten!$B$12,0,SUM(D5,E5,G5,I5:J5)-SUM(F5,H5,K5:L5))</f>
        <v>0</v>
      </c>
      <c r="N5" s="19"/>
      <c r="O5" s="19"/>
      <c r="P5" s="19"/>
      <c r="Q5" s="81">
        <f>M5-N5-O5</f>
        <v>0</v>
      </c>
      <c r="R5" s="82">
        <f>IF(ISBLANK($B5),0,VLOOKUP($B5,Listen!$A$2:$C$45,2,FALSE))</f>
        <v>0</v>
      </c>
      <c r="S5" s="82">
        <f>IF(ISBLANK($B5),0,VLOOKUP($B5,Listen!$A$2:$C$45,3,FALSE))</f>
        <v>0</v>
      </c>
      <c r="T5" s="51">
        <f>$R5</f>
        <v>0</v>
      </c>
      <c r="U5" s="51">
        <f t="shared" ref="U5:Z5" si="0">$R5</f>
        <v>0</v>
      </c>
      <c r="V5" s="51">
        <f t="shared" si="0"/>
        <v>0</v>
      </c>
      <c r="W5" s="51">
        <f t="shared" si="0"/>
        <v>0</v>
      </c>
      <c r="X5" s="51">
        <f t="shared" si="0"/>
        <v>0</v>
      </c>
      <c r="Y5" s="51">
        <f t="shared" si="0"/>
        <v>0</v>
      </c>
      <c r="Z5" s="51">
        <f t="shared" si="0"/>
        <v>0</v>
      </c>
      <c r="AA5" s="53">
        <f>AC5+AB5</f>
        <v>0</v>
      </c>
      <c r="AB5" s="53">
        <f>IF(C5=A_Stammdaten!$B$12,D_SAV!$Q5-D_SAV!$AC5,HLOOKUP(A_Stammdaten!$B$12-1,$AD$4:$AJ$1000,ROW(C5)-3,FALSE)-$AC5)</f>
        <v>0</v>
      </c>
      <c r="AC5" s="53">
        <f>HLOOKUP(A_Stammdaten!$B$12,$AD$4:$AJ$1000,ROW(C5)-3,FALSE)</f>
        <v>0</v>
      </c>
      <c r="AD5" s="53">
        <f t="shared" ref="AD5:AD68" si="1">IF(OR($C5=0,$Q5=0),0,IF($C5&lt;=AD$4,$Q5-$Q5/T5*(AD$4-$C5+1),0))</f>
        <v>0</v>
      </c>
      <c r="AE5" s="53">
        <f t="shared" ref="AE5:AE68" si="2">IF(OR($C5=0,$Q5=0,U5-(AE$4-$C5)=0),0,IF($C5&lt;AE$4,AD5-AD5/(U5-(AE$4-$C5)),IF($C5=AE$4,$Q5-$Q5/U5,0)))</f>
        <v>0</v>
      </c>
      <c r="AF5" s="53">
        <f t="shared" ref="AF5:AF68" si="3">IF(OR($C5=0,$Q5=0,V5-(AF$4-$C5)=0),0,IF($C5&lt;AF$4,AE5-AE5/(V5-(AF$4-$C5)),IF($C5=AF$4,$Q5-$Q5/V5,0)))</f>
        <v>0</v>
      </c>
      <c r="AG5" s="53">
        <f t="shared" ref="AG5:AG68" si="4">IF(OR($C5=0,$Q5=0,W5-(AG$4-$C5)=0),0,IF($C5&lt;AG$4,AF5-AF5/(W5-(AG$4-$C5)),IF($C5=AG$4,$Q5-$Q5/W5,0)))</f>
        <v>0</v>
      </c>
      <c r="AH5" s="53">
        <f t="shared" ref="AH5:AH68" si="5">IF(OR($C5=0,$Q5=0,X5-(AH$4-$C5)=0),0,IF($C5&lt;AH$4,AG5-AG5/(X5-(AH$4-$C5)),IF($C5=AH$4,$Q5-$Q5/X5,0)))</f>
        <v>0</v>
      </c>
      <c r="AI5" s="53">
        <f t="shared" ref="AI5:AI68" si="6">IF(OR($C5=0,$Q5=0,Y5-(AI$4-$C5)=0),0,IF($C5&lt;AI$4,AH5-AH5/(Y5-(AI$4-$C5)),IF($C5=AI$4,$Q5-$Q5/Y5,0)))</f>
        <v>0</v>
      </c>
      <c r="AJ5" s="53">
        <f t="shared" ref="AJ5:AJ68" si="7">IF(OR($C5=0,$Q5=0,Z5-(AJ$4-$C5)=0),0,IF($C5&lt;AJ$4,AI5-AI5/(Z5-(AJ$4-$C5)),IF($C5=AJ$4,$Q5-$Q5/Z5,0)))</f>
        <v>0</v>
      </c>
      <c r="AK5" s="34"/>
      <c r="AM5" s="50"/>
    </row>
    <row r="6" spans="1:39" s="35" customFormat="1" x14ac:dyDescent="0.25">
      <c r="A6" s="19"/>
      <c r="B6" s="19"/>
      <c r="C6" s="37"/>
      <c r="D6" s="19"/>
      <c r="E6" s="19"/>
      <c r="F6" s="19"/>
      <c r="G6" s="19"/>
      <c r="H6" s="19"/>
      <c r="I6" s="19"/>
      <c r="J6" s="19"/>
      <c r="K6" s="19"/>
      <c r="L6" s="19"/>
      <c r="M6" s="81">
        <f>IF(C6&gt;A_Stammdaten!$B$12,0,SUM(D6,E6,G6,I6:J6)-SUM(F6,H6,K6:L6))</f>
        <v>0</v>
      </c>
      <c r="N6" s="19"/>
      <c r="O6" s="19"/>
      <c r="P6" s="19"/>
      <c r="Q6" s="81">
        <f t="shared" ref="Q6:Q69" si="8">M6-N6-O6</f>
        <v>0</v>
      </c>
      <c r="R6" s="82">
        <f>IF(ISBLANK($B6),0,VLOOKUP($B6,Listen!$A$2:$C$45,2,FALSE))</f>
        <v>0</v>
      </c>
      <c r="S6" s="82">
        <f>IF(ISBLANK($B6),0,VLOOKUP($B6,Listen!$A$2:$C$45,3,FALSE))</f>
        <v>0</v>
      </c>
      <c r="T6" s="51">
        <f t="shared" ref="T6:Z14" si="9">$R6</f>
        <v>0</v>
      </c>
      <c r="U6" s="51">
        <f t="shared" si="9"/>
        <v>0</v>
      </c>
      <c r="V6" s="51">
        <f t="shared" si="9"/>
        <v>0</v>
      </c>
      <c r="W6" s="51">
        <f t="shared" si="9"/>
        <v>0</v>
      </c>
      <c r="X6" s="51">
        <f t="shared" si="9"/>
        <v>0</v>
      </c>
      <c r="Y6" s="51">
        <f t="shared" si="9"/>
        <v>0</v>
      </c>
      <c r="Z6" s="51">
        <f t="shared" si="9"/>
        <v>0</v>
      </c>
      <c r="AA6" s="53">
        <f t="shared" ref="AA6:AA34" si="10">AC6+AB6</f>
        <v>0</v>
      </c>
      <c r="AB6" s="53">
        <f>IF(C6=A_Stammdaten!$B$12,D_SAV!$Q6-D_SAV!$AC6,HLOOKUP(A_Stammdaten!$B$12-1,$AD$4:$AJ$1000,ROW(C6)-3,FALSE)-$AC6)</f>
        <v>0</v>
      </c>
      <c r="AC6" s="53">
        <f>HLOOKUP(A_Stammdaten!$B$12,$AD$4:$AJ$1000,ROW(C6)-3,FALSE)</f>
        <v>0</v>
      </c>
      <c r="AD6" s="53">
        <f t="shared" si="1"/>
        <v>0</v>
      </c>
      <c r="AE6" s="53">
        <f t="shared" si="2"/>
        <v>0</v>
      </c>
      <c r="AF6" s="53">
        <f t="shared" si="3"/>
        <v>0</v>
      </c>
      <c r="AG6" s="53">
        <f t="shared" si="4"/>
        <v>0</v>
      </c>
      <c r="AH6" s="53">
        <f t="shared" si="5"/>
        <v>0</v>
      </c>
      <c r="AI6" s="53">
        <f t="shared" si="6"/>
        <v>0</v>
      </c>
      <c r="AJ6" s="53">
        <f t="shared" si="7"/>
        <v>0</v>
      </c>
      <c r="AK6" s="34"/>
    </row>
    <row r="7" spans="1:39" s="35" customFormat="1" x14ac:dyDescent="0.25">
      <c r="A7" s="19"/>
      <c r="B7" s="19"/>
      <c r="C7" s="37"/>
      <c r="D7" s="19"/>
      <c r="E7" s="19"/>
      <c r="F7" s="19"/>
      <c r="G7" s="19"/>
      <c r="H7" s="19"/>
      <c r="I7" s="19"/>
      <c r="J7" s="19"/>
      <c r="K7" s="19"/>
      <c r="L7" s="19"/>
      <c r="M7" s="81">
        <f>IF(C7&gt;A_Stammdaten!$B$12,0,SUM(D7,E7,G7,I7:J7)-SUM(F7,H7,K7:L7))</f>
        <v>0</v>
      </c>
      <c r="N7" s="19"/>
      <c r="O7" s="19"/>
      <c r="P7" s="19"/>
      <c r="Q7" s="81">
        <f t="shared" si="8"/>
        <v>0</v>
      </c>
      <c r="R7" s="82">
        <f>IF(ISBLANK($B7),0,VLOOKUP($B7,Listen!$A$2:$C$45,2,FALSE))</f>
        <v>0</v>
      </c>
      <c r="S7" s="82">
        <f>IF(ISBLANK($B7),0,VLOOKUP($B7,Listen!$A$2:$C$45,3,FALSE))</f>
        <v>0</v>
      </c>
      <c r="T7" s="51">
        <f t="shared" si="9"/>
        <v>0</v>
      </c>
      <c r="U7" s="51">
        <f t="shared" si="9"/>
        <v>0</v>
      </c>
      <c r="V7" s="51">
        <f t="shared" si="9"/>
        <v>0</v>
      </c>
      <c r="W7" s="51">
        <f t="shared" si="9"/>
        <v>0</v>
      </c>
      <c r="X7" s="51">
        <f t="shared" si="9"/>
        <v>0</v>
      </c>
      <c r="Y7" s="51">
        <f t="shared" si="9"/>
        <v>0</v>
      </c>
      <c r="Z7" s="51">
        <f t="shared" si="9"/>
        <v>0</v>
      </c>
      <c r="AA7" s="53">
        <f t="shared" si="10"/>
        <v>0</v>
      </c>
      <c r="AB7" s="53">
        <f>IF(C7=A_Stammdaten!$B$12,D_SAV!$Q7-D_SAV!$AC7,HLOOKUP(A_Stammdaten!$B$12-1,$AD$4:$AJ$1000,ROW(C7)-3,FALSE)-$AC7)</f>
        <v>0</v>
      </c>
      <c r="AC7" s="53">
        <f>HLOOKUP(A_Stammdaten!$B$12,$AD$4:$AJ$1000,ROW(C7)-3,FALSE)</f>
        <v>0</v>
      </c>
      <c r="AD7" s="53">
        <f t="shared" si="1"/>
        <v>0</v>
      </c>
      <c r="AE7" s="53">
        <f t="shared" si="2"/>
        <v>0</v>
      </c>
      <c r="AF7" s="53">
        <f t="shared" si="3"/>
        <v>0</v>
      </c>
      <c r="AG7" s="53">
        <f t="shared" si="4"/>
        <v>0</v>
      </c>
      <c r="AH7" s="53">
        <f t="shared" si="5"/>
        <v>0</v>
      </c>
      <c r="AI7" s="53">
        <f t="shared" si="6"/>
        <v>0</v>
      </c>
      <c r="AJ7" s="53">
        <f t="shared" si="7"/>
        <v>0</v>
      </c>
      <c r="AK7" s="34"/>
    </row>
    <row r="8" spans="1:39" s="35" customFormat="1" x14ac:dyDescent="0.25">
      <c r="A8" s="19"/>
      <c r="B8" s="19"/>
      <c r="C8" s="37"/>
      <c r="D8" s="19"/>
      <c r="E8" s="19"/>
      <c r="F8" s="19"/>
      <c r="G8" s="19"/>
      <c r="H8" s="19"/>
      <c r="I8" s="19"/>
      <c r="J8" s="19"/>
      <c r="K8" s="19"/>
      <c r="L8" s="19"/>
      <c r="M8" s="81">
        <f>IF(C8&gt;A_Stammdaten!$B$12,0,SUM(D8,E8,G8,I8:J8)-SUM(F8,H8,K8:L8))</f>
        <v>0</v>
      </c>
      <c r="N8" s="19"/>
      <c r="O8" s="19"/>
      <c r="P8" s="19"/>
      <c r="Q8" s="81">
        <f t="shared" si="8"/>
        <v>0</v>
      </c>
      <c r="R8" s="82">
        <f>IF(ISBLANK($B8),0,VLOOKUP($B8,Listen!$A$2:$C$45,2,FALSE))</f>
        <v>0</v>
      </c>
      <c r="S8" s="82">
        <f>IF(ISBLANK($B8),0,VLOOKUP($B8,Listen!$A$2:$C$45,3,FALSE))</f>
        <v>0</v>
      </c>
      <c r="T8" s="51">
        <f t="shared" si="9"/>
        <v>0</v>
      </c>
      <c r="U8" s="51">
        <f t="shared" si="9"/>
        <v>0</v>
      </c>
      <c r="V8" s="51">
        <f t="shared" si="9"/>
        <v>0</v>
      </c>
      <c r="W8" s="51">
        <f t="shared" si="9"/>
        <v>0</v>
      </c>
      <c r="X8" s="51">
        <f t="shared" si="9"/>
        <v>0</v>
      </c>
      <c r="Y8" s="51">
        <f t="shared" si="9"/>
        <v>0</v>
      </c>
      <c r="Z8" s="51">
        <f t="shared" si="9"/>
        <v>0</v>
      </c>
      <c r="AA8" s="53">
        <f t="shared" si="10"/>
        <v>0</v>
      </c>
      <c r="AB8" s="53">
        <f>IF(C8=A_Stammdaten!$B$12,D_SAV!$Q8-D_SAV!$AC8,HLOOKUP(A_Stammdaten!$B$12-1,$AD$4:$AJ$1000,ROW(C8)-3,FALSE)-$AC8)</f>
        <v>0</v>
      </c>
      <c r="AC8" s="53">
        <f>HLOOKUP(A_Stammdaten!$B$12,$AD$4:$AJ$1000,ROW(C8)-3,FALSE)</f>
        <v>0</v>
      </c>
      <c r="AD8" s="53">
        <f t="shared" si="1"/>
        <v>0</v>
      </c>
      <c r="AE8" s="53">
        <f t="shared" si="2"/>
        <v>0</v>
      </c>
      <c r="AF8" s="53">
        <f t="shared" si="3"/>
        <v>0</v>
      </c>
      <c r="AG8" s="53">
        <f t="shared" si="4"/>
        <v>0</v>
      </c>
      <c r="AH8" s="53">
        <f t="shared" si="5"/>
        <v>0</v>
      </c>
      <c r="AI8" s="53">
        <f t="shared" si="6"/>
        <v>0</v>
      </c>
      <c r="AJ8" s="53">
        <f t="shared" si="7"/>
        <v>0</v>
      </c>
      <c r="AK8" s="34"/>
    </row>
    <row r="9" spans="1:39" s="35" customFormat="1" x14ac:dyDescent="0.25">
      <c r="A9" s="19"/>
      <c r="B9" s="19"/>
      <c r="C9" s="37"/>
      <c r="D9" s="19"/>
      <c r="E9" s="19"/>
      <c r="F9" s="19"/>
      <c r="G9" s="19"/>
      <c r="H9" s="19"/>
      <c r="I9" s="19"/>
      <c r="J9" s="19"/>
      <c r="K9" s="19"/>
      <c r="L9" s="19"/>
      <c r="M9" s="81">
        <f>IF(C9&gt;A_Stammdaten!$B$12,0,SUM(D9,E9,G9,I9:J9)-SUM(F9,H9,K9:L9))</f>
        <v>0</v>
      </c>
      <c r="N9" s="19"/>
      <c r="O9" s="19"/>
      <c r="P9" s="19"/>
      <c r="Q9" s="81">
        <f t="shared" si="8"/>
        <v>0</v>
      </c>
      <c r="R9" s="82">
        <f>IF(ISBLANK($B9),0,VLOOKUP($B9,Listen!$A$2:$C$45,2,FALSE))</f>
        <v>0</v>
      </c>
      <c r="S9" s="82">
        <f>IF(ISBLANK($B9),0,VLOOKUP($B9,Listen!$A$2:$C$45,3,FALSE))</f>
        <v>0</v>
      </c>
      <c r="T9" s="51">
        <f t="shared" si="9"/>
        <v>0</v>
      </c>
      <c r="U9" s="51">
        <f t="shared" si="9"/>
        <v>0</v>
      </c>
      <c r="V9" s="51">
        <f t="shared" si="9"/>
        <v>0</v>
      </c>
      <c r="W9" s="51">
        <f t="shared" si="9"/>
        <v>0</v>
      </c>
      <c r="X9" s="51">
        <f t="shared" si="9"/>
        <v>0</v>
      </c>
      <c r="Y9" s="51">
        <f t="shared" si="9"/>
        <v>0</v>
      </c>
      <c r="Z9" s="51">
        <f t="shared" si="9"/>
        <v>0</v>
      </c>
      <c r="AA9" s="53">
        <f t="shared" si="10"/>
        <v>0</v>
      </c>
      <c r="AB9" s="53">
        <f>IF(C9=A_Stammdaten!$B$12,D_SAV!$Q9-D_SAV!$AC9,HLOOKUP(A_Stammdaten!$B$12-1,$AD$4:$AJ$1000,ROW(C9)-3,FALSE)-$AC9)</f>
        <v>0</v>
      </c>
      <c r="AC9" s="53">
        <f>HLOOKUP(A_Stammdaten!$B$12,$AD$4:$AJ$1000,ROW(C9)-3,FALSE)</f>
        <v>0</v>
      </c>
      <c r="AD9" s="53">
        <f t="shared" si="1"/>
        <v>0</v>
      </c>
      <c r="AE9" s="53">
        <f t="shared" si="2"/>
        <v>0</v>
      </c>
      <c r="AF9" s="53">
        <f t="shared" si="3"/>
        <v>0</v>
      </c>
      <c r="AG9" s="53">
        <f t="shared" si="4"/>
        <v>0</v>
      </c>
      <c r="AH9" s="53">
        <f t="shared" si="5"/>
        <v>0</v>
      </c>
      <c r="AI9" s="53">
        <f t="shared" si="6"/>
        <v>0</v>
      </c>
      <c r="AJ9" s="53">
        <f t="shared" si="7"/>
        <v>0</v>
      </c>
      <c r="AK9" s="34"/>
    </row>
    <row r="10" spans="1:39" s="35" customFormat="1" x14ac:dyDescent="0.25">
      <c r="A10" s="19"/>
      <c r="B10" s="19"/>
      <c r="C10" s="37"/>
      <c r="D10" s="19"/>
      <c r="E10" s="19"/>
      <c r="F10" s="19"/>
      <c r="G10" s="19"/>
      <c r="H10" s="19"/>
      <c r="I10" s="19"/>
      <c r="J10" s="19"/>
      <c r="K10" s="19"/>
      <c r="L10" s="19"/>
      <c r="M10" s="81">
        <f>IF(C10&gt;A_Stammdaten!$B$12,0,SUM(D10,E10,G10,I10:J10)-SUM(F10,H10,K10:L10))</f>
        <v>0</v>
      </c>
      <c r="N10" s="19"/>
      <c r="O10" s="19"/>
      <c r="P10" s="19"/>
      <c r="Q10" s="81">
        <f t="shared" si="8"/>
        <v>0</v>
      </c>
      <c r="R10" s="82">
        <f>IF(ISBLANK($B10),0,VLOOKUP($B10,Listen!$A$2:$C$45,2,FALSE))</f>
        <v>0</v>
      </c>
      <c r="S10" s="82">
        <f>IF(ISBLANK($B10),0,VLOOKUP($B10,Listen!$A$2:$C$45,3,FALSE))</f>
        <v>0</v>
      </c>
      <c r="T10" s="51">
        <f t="shared" si="9"/>
        <v>0</v>
      </c>
      <c r="U10" s="51">
        <f t="shared" si="9"/>
        <v>0</v>
      </c>
      <c r="V10" s="51">
        <f t="shared" si="9"/>
        <v>0</v>
      </c>
      <c r="W10" s="51">
        <f t="shared" si="9"/>
        <v>0</v>
      </c>
      <c r="X10" s="51">
        <f t="shared" si="9"/>
        <v>0</v>
      </c>
      <c r="Y10" s="51">
        <f t="shared" si="9"/>
        <v>0</v>
      </c>
      <c r="Z10" s="51">
        <f t="shared" si="9"/>
        <v>0</v>
      </c>
      <c r="AA10" s="53">
        <f t="shared" si="10"/>
        <v>0</v>
      </c>
      <c r="AB10" s="53">
        <f>IF(C10=A_Stammdaten!$B$12,D_SAV!$Q10-D_SAV!$AC10,HLOOKUP(A_Stammdaten!$B$12-1,$AD$4:$AJ$1000,ROW(C10)-3,FALSE)-$AC10)</f>
        <v>0</v>
      </c>
      <c r="AC10" s="53">
        <f>HLOOKUP(A_Stammdaten!$B$12,$AD$4:$AJ$1000,ROW(C10)-3,FALSE)</f>
        <v>0</v>
      </c>
      <c r="AD10" s="53">
        <f t="shared" si="1"/>
        <v>0</v>
      </c>
      <c r="AE10" s="53">
        <f t="shared" si="2"/>
        <v>0</v>
      </c>
      <c r="AF10" s="53">
        <f t="shared" si="3"/>
        <v>0</v>
      </c>
      <c r="AG10" s="53">
        <f t="shared" si="4"/>
        <v>0</v>
      </c>
      <c r="AH10" s="53">
        <f t="shared" si="5"/>
        <v>0</v>
      </c>
      <c r="AI10" s="53">
        <f t="shared" si="6"/>
        <v>0</v>
      </c>
      <c r="AJ10" s="53">
        <f t="shared" si="7"/>
        <v>0</v>
      </c>
      <c r="AK10" s="34"/>
    </row>
    <row r="11" spans="1:39" s="35" customFormat="1" x14ac:dyDescent="0.25">
      <c r="A11" s="19"/>
      <c r="B11" s="19"/>
      <c r="C11" s="37"/>
      <c r="D11" s="19"/>
      <c r="E11" s="19"/>
      <c r="F11" s="19"/>
      <c r="G11" s="19"/>
      <c r="H11" s="19"/>
      <c r="I11" s="19"/>
      <c r="J11" s="19"/>
      <c r="K11" s="19"/>
      <c r="L11" s="19"/>
      <c r="M11" s="81">
        <f>IF(C11&gt;A_Stammdaten!$B$12,0,SUM(D11,E11,G11,I11:J11)-SUM(F11,H11,K11:L11))</f>
        <v>0</v>
      </c>
      <c r="N11" s="19"/>
      <c r="O11" s="19"/>
      <c r="P11" s="19"/>
      <c r="Q11" s="81">
        <f t="shared" si="8"/>
        <v>0</v>
      </c>
      <c r="R11" s="82">
        <f>IF(ISBLANK($B11),0,VLOOKUP($B11,Listen!$A$2:$C$45,2,FALSE))</f>
        <v>0</v>
      </c>
      <c r="S11" s="82">
        <f>IF(ISBLANK($B11),0,VLOOKUP($B11,Listen!$A$2:$C$45,3,FALSE))</f>
        <v>0</v>
      </c>
      <c r="T11" s="51">
        <f t="shared" si="9"/>
        <v>0</v>
      </c>
      <c r="U11" s="51">
        <f t="shared" si="9"/>
        <v>0</v>
      </c>
      <c r="V11" s="51">
        <f t="shared" si="9"/>
        <v>0</v>
      </c>
      <c r="W11" s="51">
        <f t="shared" si="9"/>
        <v>0</v>
      </c>
      <c r="X11" s="51">
        <f t="shared" si="9"/>
        <v>0</v>
      </c>
      <c r="Y11" s="51">
        <f t="shared" si="9"/>
        <v>0</v>
      </c>
      <c r="Z11" s="51">
        <f t="shared" si="9"/>
        <v>0</v>
      </c>
      <c r="AA11" s="53">
        <f t="shared" si="10"/>
        <v>0</v>
      </c>
      <c r="AB11" s="53">
        <f>IF(C11=A_Stammdaten!$B$12,D_SAV!$Q11-D_SAV!$AC11,HLOOKUP(A_Stammdaten!$B$12-1,$AD$4:$AJ$1000,ROW(C11)-3,FALSE)-$AC11)</f>
        <v>0</v>
      </c>
      <c r="AC11" s="53">
        <f>HLOOKUP(A_Stammdaten!$B$12,$AD$4:$AJ$1000,ROW(C11)-3,FALSE)</f>
        <v>0</v>
      </c>
      <c r="AD11" s="53">
        <f t="shared" si="1"/>
        <v>0</v>
      </c>
      <c r="AE11" s="53">
        <f t="shared" si="2"/>
        <v>0</v>
      </c>
      <c r="AF11" s="53">
        <f t="shared" si="3"/>
        <v>0</v>
      </c>
      <c r="AG11" s="53">
        <f t="shared" si="4"/>
        <v>0</v>
      </c>
      <c r="AH11" s="53">
        <f t="shared" si="5"/>
        <v>0</v>
      </c>
      <c r="AI11" s="53">
        <f t="shared" si="6"/>
        <v>0</v>
      </c>
      <c r="AJ11" s="53">
        <f t="shared" si="7"/>
        <v>0</v>
      </c>
      <c r="AK11" s="34"/>
    </row>
    <row r="12" spans="1:39" s="35" customFormat="1" x14ac:dyDescent="0.25">
      <c r="A12" s="19"/>
      <c r="B12" s="19"/>
      <c r="C12" s="37"/>
      <c r="D12" s="19"/>
      <c r="E12" s="19"/>
      <c r="F12" s="19"/>
      <c r="G12" s="19"/>
      <c r="H12" s="19"/>
      <c r="I12" s="19"/>
      <c r="J12" s="19"/>
      <c r="K12" s="19"/>
      <c r="L12" s="19"/>
      <c r="M12" s="81">
        <f>IF(C12&gt;A_Stammdaten!$B$12,0,SUM(D12,E12,G12,I12:J12)-SUM(F12,H12,K12:L12))</f>
        <v>0</v>
      </c>
      <c r="N12" s="19"/>
      <c r="O12" s="19"/>
      <c r="P12" s="19"/>
      <c r="Q12" s="81">
        <f t="shared" si="8"/>
        <v>0</v>
      </c>
      <c r="R12" s="82">
        <f>IF(ISBLANK($B12),0,VLOOKUP($B12,Listen!$A$2:$C$45,2,FALSE))</f>
        <v>0</v>
      </c>
      <c r="S12" s="82">
        <f>IF(ISBLANK($B12),0,VLOOKUP($B12,Listen!$A$2:$C$45,3,FALSE))</f>
        <v>0</v>
      </c>
      <c r="T12" s="51">
        <f t="shared" si="9"/>
        <v>0</v>
      </c>
      <c r="U12" s="51">
        <f t="shared" si="9"/>
        <v>0</v>
      </c>
      <c r="V12" s="51">
        <f t="shared" si="9"/>
        <v>0</v>
      </c>
      <c r="W12" s="51">
        <f t="shared" si="9"/>
        <v>0</v>
      </c>
      <c r="X12" s="51">
        <f t="shared" si="9"/>
        <v>0</v>
      </c>
      <c r="Y12" s="51">
        <f t="shared" si="9"/>
        <v>0</v>
      </c>
      <c r="Z12" s="51">
        <f t="shared" si="9"/>
        <v>0</v>
      </c>
      <c r="AA12" s="53">
        <f t="shared" si="10"/>
        <v>0</v>
      </c>
      <c r="AB12" s="53">
        <f>IF(C12=A_Stammdaten!$B$12,D_SAV!$Q12-D_SAV!$AC12,HLOOKUP(A_Stammdaten!$B$12-1,$AD$4:$AJ$1000,ROW(C12)-3,FALSE)-$AC12)</f>
        <v>0</v>
      </c>
      <c r="AC12" s="53">
        <f>HLOOKUP(A_Stammdaten!$B$12,$AD$4:$AJ$1000,ROW(C12)-3,FALSE)</f>
        <v>0</v>
      </c>
      <c r="AD12" s="53">
        <f t="shared" si="1"/>
        <v>0</v>
      </c>
      <c r="AE12" s="53">
        <f t="shared" si="2"/>
        <v>0</v>
      </c>
      <c r="AF12" s="53">
        <f t="shared" si="3"/>
        <v>0</v>
      </c>
      <c r="AG12" s="53">
        <f t="shared" si="4"/>
        <v>0</v>
      </c>
      <c r="AH12" s="53">
        <f t="shared" si="5"/>
        <v>0</v>
      </c>
      <c r="AI12" s="53">
        <f t="shared" si="6"/>
        <v>0</v>
      </c>
      <c r="AJ12" s="53">
        <f t="shared" si="7"/>
        <v>0</v>
      </c>
      <c r="AK12" s="34"/>
    </row>
    <row r="13" spans="1:39" s="35" customFormat="1" x14ac:dyDescent="0.25">
      <c r="A13" s="19"/>
      <c r="B13" s="19"/>
      <c r="C13" s="37"/>
      <c r="D13" s="19"/>
      <c r="E13" s="19"/>
      <c r="F13" s="19"/>
      <c r="G13" s="19"/>
      <c r="H13" s="19"/>
      <c r="I13" s="19"/>
      <c r="J13" s="19"/>
      <c r="K13" s="19"/>
      <c r="L13" s="19"/>
      <c r="M13" s="81">
        <f>IF(C13&gt;A_Stammdaten!$B$12,0,SUM(D13,E13,G13,I13:J13)-SUM(F13,H13,K13:L13))</f>
        <v>0</v>
      </c>
      <c r="N13" s="19"/>
      <c r="O13" s="19"/>
      <c r="P13" s="19"/>
      <c r="Q13" s="81">
        <f t="shared" si="8"/>
        <v>0</v>
      </c>
      <c r="R13" s="82">
        <f>IF(ISBLANK($B13),0,VLOOKUP($B13,Listen!$A$2:$C$45,2,FALSE))</f>
        <v>0</v>
      </c>
      <c r="S13" s="82">
        <f>IF(ISBLANK($B13),0,VLOOKUP($B13,Listen!$A$2:$C$45,3,FALSE))</f>
        <v>0</v>
      </c>
      <c r="T13" s="51">
        <f t="shared" si="9"/>
        <v>0</v>
      </c>
      <c r="U13" s="51">
        <f t="shared" si="9"/>
        <v>0</v>
      </c>
      <c r="V13" s="51">
        <f t="shared" si="9"/>
        <v>0</v>
      </c>
      <c r="W13" s="51">
        <f t="shared" si="9"/>
        <v>0</v>
      </c>
      <c r="X13" s="51">
        <f t="shared" si="9"/>
        <v>0</v>
      </c>
      <c r="Y13" s="51">
        <f t="shared" si="9"/>
        <v>0</v>
      </c>
      <c r="Z13" s="51">
        <f t="shared" si="9"/>
        <v>0</v>
      </c>
      <c r="AA13" s="53">
        <f t="shared" si="10"/>
        <v>0</v>
      </c>
      <c r="AB13" s="53">
        <f>IF(C13=A_Stammdaten!$B$12,D_SAV!$Q13-D_SAV!$AC13,HLOOKUP(A_Stammdaten!$B$12-1,$AD$4:$AJ$1000,ROW(C13)-3,FALSE)-$AC13)</f>
        <v>0</v>
      </c>
      <c r="AC13" s="53">
        <f>HLOOKUP(A_Stammdaten!$B$12,$AD$4:$AJ$1000,ROW(C13)-3,FALSE)</f>
        <v>0</v>
      </c>
      <c r="AD13" s="53">
        <f t="shared" si="1"/>
        <v>0</v>
      </c>
      <c r="AE13" s="53">
        <f t="shared" si="2"/>
        <v>0</v>
      </c>
      <c r="AF13" s="53">
        <f t="shared" si="3"/>
        <v>0</v>
      </c>
      <c r="AG13" s="53">
        <f t="shared" si="4"/>
        <v>0</v>
      </c>
      <c r="AH13" s="53">
        <f t="shared" si="5"/>
        <v>0</v>
      </c>
      <c r="AI13" s="53">
        <f t="shared" si="6"/>
        <v>0</v>
      </c>
      <c r="AJ13" s="53">
        <f t="shared" si="7"/>
        <v>0</v>
      </c>
      <c r="AK13" s="34"/>
    </row>
    <row r="14" spans="1:39" s="35" customFormat="1" x14ac:dyDescent="0.25">
      <c r="A14" s="19"/>
      <c r="B14" s="19"/>
      <c r="C14" s="37"/>
      <c r="D14" s="19"/>
      <c r="E14" s="19"/>
      <c r="F14" s="19"/>
      <c r="G14" s="19"/>
      <c r="H14" s="19"/>
      <c r="I14" s="19"/>
      <c r="J14" s="19"/>
      <c r="K14" s="19"/>
      <c r="L14" s="19"/>
      <c r="M14" s="81">
        <f>IF(C14&gt;A_Stammdaten!$B$12,0,SUM(D14,E14,G14,I14:J14)-SUM(F14,H14,K14:L14))</f>
        <v>0</v>
      </c>
      <c r="N14" s="19"/>
      <c r="O14" s="19"/>
      <c r="P14" s="19"/>
      <c r="Q14" s="81">
        <f t="shared" si="8"/>
        <v>0</v>
      </c>
      <c r="R14" s="82">
        <f>IF(ISBLANK($B14),0,VLOOKUP($B14,Listen!$A$2:$C$45,2,FALSE))</f>
        <v>0</v>
      </c>
      <c r="S14" s="82">
        <f>IF(ISBLANK($B14),0,VLOOKUP($B14,Listen!$A$2:$C$45,3,FALSE))</f>
        <v>0</v>
      </c>
      <c r="T14" s="51">
        <f t="shared" si="9"/>
        <v>0</v>
      </c>
      <c r="U14" s="51">
        <f t="shared" si="9"/>
        <v>0</v>
      </c>
      <c r="V14" s="51">
        <f t="shared" si="9"/>
        <v>0</v>
      </c>
      <c r="W14" s="51">
        <f t="shared" si="9"/>
        <v>0</v>
      </c>
      <c r="X14" s="51">
        <f t="shared" si="9"/>
        <v>0</v>
      </c>
      <c r="Y14" s="51">
        <f t="shared" si="9"/>
        <v>0</v>
      </c>
      <c r="Z14" s="51">
        <f t="shared" si="9"/>
        <v>0</v>
      </c>
      <c r="AA14" s="53">
        <f t="shared" si="10"/>
        <v>0</v>
      </c>
      <c r="AB14" s="53">
        <f>IF(C14=A_Stammdaten!$B$12,D_SAV!$Q14-D_SAV!$AC14,HLOOKUP(A_Stammdaten!$B$12-1,$AD$4:$AJ$1000,ROW(C14)-3,FALSE)-$AC14)</f>
        <v>0</v>
      </c>
      <c r="AC14" s="53">
        <f>HLOOKUP(A_Stammdaten!$B$12,$AD$4:$AJ$1000,ROW(C14)-3,FALSE)</f>
        <v>0</v>
      </c>
      <c r="AD14" s="53">
        <f t="shared" si="1"/>
        <v>0</v>
      </c>
      <c r="AE14" s="53">
        <f t="shared" si="2"/>
        <v>0</v>
      </c>
      <c r="AF14" s="53">
        <f t="shared" si="3"/>
        <v>0</v>
      </c>
      <c r="AG14" s="53">
        <f t="shared" si="4"/>
        <v>0</v>
      </c>
      <c r="AH14" s="53">
        <f t="shared" si="5"/>
        <v>0</v>
      </c>
      <c r="AI14" s="53">
        <f t="shared" si="6"/>
        <v>0</v>
      </c>
      <c r="AJ14" s="53">
        <f t="shared" si="7"/>
        <v>0</v>
      </c>
    </row>
    <row r="15" spans="1:39" s="35" customFormat="1" x14ac:dyDescent="0.25">
      <c r="A15" s="19"/>
      <c r="B15" s="19"/>
      <c r="C15" s="37"/>
      <c r="D15" s="19"/>
      <c r="E15" s="19"/>
      <c r="F15" s="19"/>
      <c r="G15" s="19"/>
      <c r="H15" s="19"/>
      <c r="I15" s="19"/>
      <c r="J15" s="19"/>
      <c r="K15" s="19"/>
      <c r="L15" s="19"/>
      <c r="M15" s="81">
        <f>IF(C15&gt;A_Stammdaten!$B$12,0,SUM(D15,E15,G15,I15:J15)-SUM(F15,H15,K15:L15))</f>
        <v>0</v>
      </c>
      <c r="N15" s="19"/>
      <c r="O15" s="19"/>
      <c r="P15" s="19"/>
      <c r="Q15" s="81">
        <f t="shared" si="8"/>
        <v>0</v>
      </c>
      <c r="R15" s="82">
        <f>IF(ISBLANK($B15),0,VLOOKUP($B15,Listen!$A$2:$C$45,2,FALSE))</f>
        <v>0</v>
      </c>
      <c r="S15" s="82">
        <f>IF(ISBLANK($B15),0,VLOOKUP($B15,Listen!$A$2:$C$45,3,FALSE))</f>
        <v>0</v>
      </c>
      <c r="T15" s="51">
        <f t="shared" ref="T15:T31" si="11">$R15</f>
        <v>0</v>
      </c>
      <c r="U15" s="51">
        <f t="shared" ref="U15:Z30" si="12">$R15</f>
        <v>0</v>
      </c>
      <c r="V15" s="51">
        <f t="shared" si="12"/>
        <v>0</v>
      </c>
      <c r="W15" s="51">
        <f t="shared" si="12"/>
        <v>0</v>
      </c>
      <c r="X15" s="51">
        <f t="shared" si="12"/>
        <v>0</v>
      </c>
      <c r="Y15" s="51">
        <f t="shared" si="12"/>
        <v>0</v>
      </c>
      <c r="Z15" s="51">
        <f t="shared" si="12"/>
        <v>0</v>
      </c>
      <c r="AA15" s="53">
        <f t="shared" si="10"/>
        <v>0</v>
      </c>
      <c r="AB15" s="53">
        <f>IF(C15=A_Stammdaten!$B$12,D_SAV!$Q15-D_SAV!$AC15,HLOOKUP(A_Stammdaten!$B$12-1,$AD$4:$AJ$1000,ROW(C15)-3,FALSE)-$AC15)</f>
        <v>0</v>
      </c>
      <c r="AC15" s="53">
        <f>HLOOKUP(A_Stammdaten!$B$12,$AD$4:$AJ$1000,ROW(C15)-3,FALSE)</f>
        <v>0</v>
      </c>
      <c r="AD15" s="53">
        <f t="shared" si="1"/>
        <v>0</v>
      </c>
      <c r="AE15" s="53">
        <f t="shared" si="2"/>
        <v>0</v>
      </c>
      <c r="AF15" s="53">
        <f t="shared" si="3"/>
        <v>0</v>
      </c>
      <c r="AG15" s="53">
        <f t="shared" si="4"/>
        <v>0</v>
      </c>
      <c r="AH15" s="53">
        <f t="shared" si="5"/>
        <v>0</v>
      </c>
      <c r="AI15" s="53">
        <f t="shared" si="6"/>
        <v>0</v>
      </c>
      <c r="AJ15" s="53">
        <f t="shared" si="7"/>
        <v>0</v>
      </c>
    </row>
    <row r="16" spans="1:39" s="35" customFormat="1" x14ac:dyDescent="0.25">
      <c r="A16" s="19"/>
      <c r="B16" s="19"/>
      <c r="C16" s="37"/>
      <c r="D16" s="19"/>
      <c r="E16" s="19"/>
      <c r="F16" s="19"/>
      <c r="G16" s="19"/>
      <c r="H16" s="19"/>
      <c r="I16" s="19"/>
      <c r="J16" s="19"/>
      <c r="K16" s="19"/>
      <c r="L16" s="19"/>
      <c r="M16" s="81">
        <f>IF(C16&gt;A_Stammdaten!$B$12,0,SUM(D16,E16,G16,I16:J16)-SUM(F16,H16,K16:L16))</f>
        <v>0</v>
      </c>
      <c r="N16" s="19"/>
      <c r="O16" s="19"/>
      <c r="P16" s="19"/>
      <c r="Q16" s="81">
        <f t="shared" si="8"/>
        <v>0</v>
      </c>
      <c r="R16" s="82">
        <f>IF(ISBLANK($B16),0,VLOOKUP($B16,Listen!$A$2:$C$45,2,FALSE))</f>
        <v>0</v>
      </c>
      <c r="S16" s="82">
        <f>IF(ISBLANK($B16),0,VLOOKUP($B16,Listen!$A$2:$C$45,3,FALSE))</f>
        <v>0</v>
      </c>
      <c r="T16" s="51">
        <f t="shared" si="11"/>
        <v>0</v>
      </c>
      <c r="U16" s="51">
        <f t="shared" si="12"/>
        <v>0</v>
      </c>
      <c r="V16" s="51">
        <f t="shared" si="12"/>
        <v>0</v>
      </c>
      <c r="W16" s="51">
        <f t="shared" si="12"/>
        <v>0</v>
      </c>
      <c r="X16" s="51">
        <f t="shared" si="12"/>
        <v>0</v>
      </c>
      <c r="Y16" s="51">
        <f t="shared" si="12"/>
        <v>0</v>
      </c>
      <c r="Z16" s="51">
        <f t="shared" si="12"/>
        <v>0</v>
      </c>
      <c r="AA16" s="53">
        <f t="shared" si="10"/>
        <v>0</v>
      </c>
      <c r="AB16" s="53">
        <f>IF(C16=A_Stammdaten!$B$12,D_SAV!$Q16-D_SAV!$AC16,HLOOKUP(A_Stammdaten!$B$12-1,$AD$4:$AJ$1000,ROW(C16)-3,FALSE)-$AC16)</f>
        <v>0</v>
      </c>
      <c r="AC16" s="53">
        <f>HLOOKUP(A_Stammdaten!$B$12,$AD$4:$AJ$1000,ROW(C16)-3,FALSE)</f>
        <v>0</v>
      </c>
      <c r="AD16" s="53">
        <f t="shared" si="1"/>
        <v>0</v>
      </c>
      <c r="AE16" s="53">
        <f t="shared" si="2"/>
        <v>0</v>
      </c>
      <c r="AF16" s="53">
        <f t="shared" si="3"/>
        <v>0</v>
      </c>
      <c r="AG16" s="53">
        <f t="shared" si="4"/>
        <v>0</v>
      </c>
      <c r="AH16" s="53">
        <f t="shared" si="5"/>
        <v>0</v>
      </c>
      <c r="AI16" s="53">
        <f t="shared" si="6"/>
        <v>0</v>
      </c>
      <c r="AJ16" s="53">
        <f t="shared" si="7"/>
        <v>0</v>
      </c>
    </row>
    <row r="17" spans="1:36" s="35" customFormat="1" x14ac:dyDescent="0.25">
      <c r="A17" s="19"/>
      <c r="B17" s="19"/>
      <c r="C17" s="37"/>
      <c r="D17" s="19"/>
      <c r="E17" s="19"/>
      <c r="F17" s="19"/>
      <c r="G17" s="19"/>
      <c r="H17" s="19"/>
      <c r="I17" s="19"/>
      <c r="J17" s="19"/>
      <c r="K17" s="19"/>
      <c r="L17" s="19"/>
      <c r="M17" s="81">
        <f>IF(C17&gt;A_Stammdaten!$B$12,0,SUM(D17,E17,G17,I17:J17)-SUM(F17,H17,K17:L17))</f>
        <v>0</v>
      </c>
      <c r="N17" s="19"/>
      <c r="O17" s="19"/>
      <c r="P17" s="19"/>
      <c r="Q17" s="81">
        <f t="shared" si="8"/>
        <v>0</v>
      </c>
      <c r="R17" s="82">
        <f>IF(ISBLANK($B17),0,VLOOKUP($B17,Listen!$A$2:$C$45,2,FALSE))</f>
        <v>0</v>
      </c>
      <c r="S17" s="82">
        <f>IF(ISBLANK($B17),0,VLOOKUP($B17,Listen!$A$2:$C$45,3,FALSE))</f>
        <v>0</v>
      </c>
      <c r="T17" s="51">
        <f t="shared" si="11"/>
        <v>0</v>
      </c>
      <c r="U17" s="51">
        <f t="shared" si="12"/>
        <v>0</v>
      </c>
      <c r="V17" s="51">
        <f t="shared" si="12"/>
        <v>0</v>
      </c>
      <c r="W17" s="51">
        <f t="shared" si="12"/>
        <v>0</v>
      </c>
      <c r="X17" s="51">
        <f t="shared" si="12"/>
        <v>0</v>
      </c>
      <c r="Y17" s="51">
        <f t="shared" si="12"/>
        <v>0</v>
      </c>
      <c r="Z17" s="51">
        <f t="shared" si="12"/>
        <v>0</v>
      </c>
      <c r="AA17" s="53">
        <f t="shared" si="10"/>
        <v>0</v>
      </c>
      <c r="AB17" s="53">
        <f>IF(C17=A_Stammdaten!$B$12,D_SAV!$Q17-D_SAV!$AC17,HLOOKUP(A_Stammdaten!$B$12-1,$AD$4:$AJ$1000,ROW(C17)-3,FALSE)-$AC17)</f>
        <v>0</v>
      </c>
      <c r="AC17" s="53">
        <f>HLOOKUP(A_Stammdaten!$B$12,$AD$4:$AJ$1000,ROW(C17)-3,FALSE)</f>
        <v>0</v>
      </c>
      <c r="AD17" s="53">
        <f t="shared" si="1"/>
        <v>0</v>
      </c>
      <c r="AE17" s="53">
        <f t="shared" si="2"/>
        <v>0</v>
      </c>
      <c r="AF17" s="53">
        <f t="shared" si="3"/>
        <v>0</v>
      </c>
      <c r="AG17" s="53">
        <f t="shared" si="4"/>
        <v>0</v>
      </c>
      <c r="AH17" s="53">
        <f t="shared" si="5"/>
        <v>0</v>
      </c>
      <c r="AI17" s="53">
        <f t="shared" si="6"/>
        <v>0</v>
      </c>
      <c r="AJ17" s="53">
        <f t="shared" si="7"/>
        <v>0</v>
      </c>
    </row>
    <row r="18" spans="1:36" s="35" customFormat="1" x14ac:dyDescent="0.25">
      <c r="A18" s="19"/>
      <c r="B18" s="19"/>
      <c r="C18" s="37"/>
      <c r="D18" s="19"/>
      <c r="E18" s="19"/>
      <c r="F18" s="19"/>
      <c r="G18" s="19"/>
      <c r="H18" s="19"/>
      <c r="I18" s="19"/>
      <c r="J18" s="19"/>
      <c r="K18" s="19"/>
      <c r="L18" s="19"/>
      <c r="M18" s="81">
        <f>IF(C18&gt;A_Stammdaten!$B$12,0,SUM(D18,E18,G18,I18:J18)-SUM(F18,H18,K18:L18))</f>
        <v>0</v>
      </c>
      <c r="N18" s="19"/>
      <c r="O18" s="19"/>
      <c r="P18" s="19"/>
      <c r="Q18" s="81">
        <f t="shared" si="8"/>
        <v>0</v>
      </c>
      <c r="R18" s="82">
        <f>IF(ISBLANK($B18),0,VLOOKUP($B18,Listen!$A$2:$C$45,2,FALSE))</f>
        <v>0</v>
      </c>
      <c r="S18" s="82">
        <f>IF(ISBLANK($B18),0,VLOOKUP($B18,Listen!$A$2:$C$45,3,FALSE))</f>
        <v>0</v>
      </c>
      <c r="T18" s="51">
        <f t="shared" si="11"/>
        <v>0</v>
      </c>
      <c r="U18" s="51">
        <f t="shared" si="12"/>
        <v>0</v>
      </c>
      <c r="V18" s="51">
        <f t="shared" si="12"/>
        <v>0</v>
      </c>
      <c r="W18" s="51">
        <f t="shared" si="12"/>
        <v>0</v>
      </c>
      <c r="X18" s="51">
        <f t="shared" si="12"/>
        <v>0</v>
      </c>
      <c r="Y18" s="51">
        <f t="shared" si="12"/>
        <v>0</v>
      </c>
      <c r="Z18" s="51">
        <f t="shared" si="12"/>
        <v>0</v>
      </c>
      <c r="AA18" s="53">
        <f t="shared" si="10"/>
        <v>0</v>
      </c>
      <c r="AB18" s="53">
        <f>IF(C18=A_Stammdaten!$B$12,D_SAV!$Q18-D_SAV!$AC18,HLOOKUP(A_Stammdaten!$B$12-1,$AD$4:$AJ$1000,ROW(C18)-3,FALSE)-$AC18)</f>
        <v>0</v>
      </c>
      <c r="AC18" s="53">
        <f>HLOOKUP(A_Stammdaten!$B$12,$AD$4:$AJ$1000,ROW(C18)-3,FALSE)</f>
        <v>0</v>
      </c>
      <c r="AD18" s="53">
        <f t="shared" si="1"/>
        <v>0</v>
      </c>
      <c r="AE18" s="53">
        <f t="shared" si="2"/>
        <v>0</v>
      </c>
      <c r="AF18" s="53">
        <f t="shared" si="3"/>
        <v>0</v>
      </c>
      <c r="AG18" s="53">
        <f t="shared" si="4"/>
        <v>0</v>
      </c>
      <c r="AH18" s="53">
        <f t="shared" si="5"/>
        <v>0</v>
      </c>
      <c r="AI18" s="53">
        <f t="shared" si="6"/>
        <v>0</v>
      </c>
      <c r="AJ18" s="53">
        <f t="shared" si="7"/>
        <v>0</v>
      </c>
    </row>
    <row r="19" spans="1:36" s="35" customFormat="1" x14ac:dyDescent="0.25">
      <c r="A19" s="19"/>
      <c r="B19" s="19"/>
      <c r="C19" s="37"/>
      <c r="D19" s="19"/>
      <c r="E19" s="19"/>
      <c r="F19" s="19"/>
      <c r="G19" s="19"/>
      <c r="H19" s="19"/>
      <c r="I19" s="19"/>
      <c r="J19" s="19"/>
      <c r="K19" s="19"/>
      <c r="L19" s="19"/>
      <c r="M19" s="81">
        <f>IF(C19&gt;A_Stammdaten!$B$12,0,SUM(D19,E19,G19,I19:J19)-SUM(F19,H19,K19:L19))</f>
        <v>0</v>
      </c>
      <c r="N19" s="19"/>
      <c r="O19" s="19"/>
      <c r="P19" s="19"/>
      <c r="Q19" s="81">
        <f t="shared" si="8"/>
        <v>0</v>
      </c>
      <c r="R19" s="82">
        <f>IF(ISBLANK($B19),0,VLOOKUP($B19,Listen!$A$2:$C$45,2,FALSE))</f>
        <v>0</v>
      </c>
      <c r="S19" s="82">
        <f>IF(ISBLANK($B19),0,VLOOKUP($B19,Listen!$A$2:$C$45,3,FALSE))</f>
        <v>0</v>
      </c>
      <c r="T19" s="51">
        <f t="shared" si="11"/>
        <v>0</v>
      </c>
      <c r="U19" s="51">
        <f t="shared" si="12"/>
        <v>0</v>
      </c>
      <c r="V19" s="51">
        <f t="shared" si="12"/>
        <v>0</v>
      </c>
      <c r="W19" s="51">
        <f t="shared" si="12"/>
        <v>0</v>
      </c>
      <c r="X19" s="51">
        <f t="shared" si="12"/>
        <v>0</v>
      </c>
      <c r="Y19" s="51">
        <f t="shared" si="12"/>
        <v>0</v>
      </c>
      <c r="Z19" s="51">
        <f t="shared" si="12"/>
        <v>0</v>
      </c>
      <c r="AA19" s="53">
        <f t="shared" si="10"/>
        <v>0</v>
      </c>
      <c r="AB19" s="53">
        <f>IF(C19=A_Stammdaten!$B$12,D_SAV!$Q19-D_SAV!$AC19,HLOOKUP(A_Stammdaten!$B$12-1,$AD$4:$AJ$1000,ROW(C19)-3,FALSE)-$AC19)</f>
        <v>0</v>
      </c>
      <c r="AC19" s="53">
        <f>HLOOKUP(A_Stammdaten!$B$12,$AD$4:$AJ$1000,ROW(C19)-3,FALSE)</f>
        <v>0</v>
      </c>
      <c r="AD19" s="53">
        <f t="shared" si="1"/>
        <v>0</v>
      </c>
      <c r="AE19" s="53">
        <f t="shared" si="2"/>
        <v>0</v>
      </c>
      <c r="AF19" s="53">
        <f t="shared" si="3"/>
        <v>0</v>
      </c>
      <c r="AG19" s="53">
        <f t="shared" si="4"/>
        <v>0</v>
      </c>
      <c r="AH19" s="53">
        <f t="shared" si="5"/>
        <v>0</v>
      </c>
      <c r="AI19" s="53">
        <f t="shared" si="6"/>
        <v>0</v>
      </c>
      <c r="AJ19" s="53">
        <f t="shared" si="7"/>
        <v>0</v>
      </c>
    </row>
    <row r="20" spans="1:36" s="35" customFormat="1" x14ac:dyDescent="0.25">
      <c r="A20" s="19"/>
      <c r="B20" s="19"/>
      <c r="C20" s="37"/>
      <c r="D20" s="19"/>
      <c r="E20" s="19"/>
      <c r="F20" s="19"/>
      <c r="G20" s="19"/>
      <c r="H20" s="19"/>
      <c r="I20" s="19"/>
      <c r="J20" s="19"/>
      <c r="K20" s="19"/>
      <c r="L20" s="19"/>
      <c r="M20" s="81">
        <f>IF(C20&gt;A_Stammdaten!$B$12,0,SUM(D20,E20,G20,I20:J20)-SUM(F20,H20,K20:L20))</f>
        <v>0</v>
      </c>
      <c r="N20" s="19"/>
      <c r="O20" s="19"/>
      <c r="P20" s="19"/>
      <c r="Q20" s="81">
        <f t="shared" si="8"/>
        <v>0</v>
      </c>
      <c r="R20" s="82">
        <f>IF(ISBLANK($B20),0,VLOOKUP($B20,Listen!$A$2:$C$45,2,FALSE))</f>
        <v>0</v>
      </c>
      <c r="S20" s="82">
        <f>IF(ISBLANK($B20),0,VLOOKUP($B20,Listen!$A$2:$C$45,3,FALSE))</f>
        <v>0</v>
      </c>
      <c r="T20" s="51">
        <f t="shared" si="11"/>
        <v>0</v>
      </c>
      <c r="U20" s="51">
        <f t="shared" si="12"/>
        <v>0</v>
      </c>
      <c r="V20" s="51">
        <f t="shared" si="12"/>
        <v>0</v>
      </c>
      <c r="W20" s="51">
        <f t="shared" si="12"/>
        <v>0</v>
      </c>
      <c r="X20" s="51">
        <f t="shared" si="12"/>
        <v>0</v>
      </c>
      <c r="Y20" s="51">
        <f t="shared" si="12"/>
        <v>0</v>
      </c>
      <c r="Z20" s="51">
        <f t="shared" si="12"/>
        <v>0</v>
      </c>
      <c r="AA20" s="53">
        <f t="shared" si="10"/>
        <v>0</v>
      </c>
      <c r="AB20" s="53">
        <f>IF(C20=A_Stammdaten!$B$12,D_SAV!$Q20-D_SAV!$AC20,HLOOKUP(A_Stammdaten!$B$12-1,$AD$4:$AJ$1000,ROW(C20)-3,FALSE)-$AC20)</f>
        <v>0</v>
      </c>
      <c r="AC20" s="53">
        <f>HLOOKUP(A_Stammdaten!$B$12,$AD$4:$AJ$1000,ROW(C20)-3,FALSE)</f>
        <v>0</v>
      </c>
      <c r="AD20" s="53">
        <f t="shared" si="1"/>
        <v>0</v>
      </c>
      <c r="AE20" s="53">
        <f t="shared" si="2"/>
        <v>0</v>
      </c>
      <c r="AF20" s="53">
        <f t="shared" si="3"/>
        <v>0</v>
      </c>
      <c r="AG20" s="53">
        <f t="shared" si="4"/>
        <v>0</v>
      </c>
      <c r="AH20" s="53">
        <f t="shared" si="5"/>
        <v>0</v>
      </c>
      <c r="AI20" s="53">
        <f t="shared" si="6"/>
        <v>0</v>
      </c>
      <c r="AJ20" s="53">
        <f t="shared" si="7"/>
        <v>0</v>
      </c>
    </row>
    <row r="21" spans="1:36" s="35" customFormat="1" x14ac:dyDescent="0.25">
      <c r="A21" s="19"/>
      <c r="B21" s="19"/>
      <c r="C21" s="37"/>
      <c r="D21" s="19"/>
      <c r="E21" s="19"/>
      <c r="F21" s="19"/>
      <c r="G21" s="19"/>
      <c r="H21" s="19"/>
      <c r="I21" s="19"/>
      <c r="J21" s="19"/>
      <c r="K21" s="19"/>
      <c r="L21" s="19"/>
      <c r="M21" s="81">
        <f>IF(C21&gt;A_Stammdaten!$B$12,0,SUM(D21,E21,G21,I21:J21)-SUM(F21,H21,K21:L21))</f>
        <v>0</v>
      </c>
      <c r="N21" s="19"/>
      <c r="O21" s="19"/>
      <c r="P21" s="19"/>
      <c r="Q21" s="81">
        <f t="shared" si="8"/>
        <v>0</v>
      </c>
      <c r="R21" s="82">
        <f>IF(ISBLANK($B21),0,VLOOKUP($B21,Listen!$A$2:$C$45,2,FALSE))</f>
        <v>0</v>
      </c>
      <c r="S21" s="82">
        <f>IF(ISBLANK($B21),0,VLOOKUP($B21,Listen!$A$2:$C$45,3,FALSE))</f>
        <v>0</v>
      </c>
      <c r="T21" s="51">
        <f t="shared" si="11"/>
        <v>0</v>
      </c>
      <c r="U21" s="51">
        <f t="shared" si="12"/>
        <v>0</v>
      </c>
      <c r="V21" s="51">
        <f t="shared" si="12"/>
        <v>0</v>
      </c>
      <c r="W21" s="51">
        <f t="shared" si="12"/>
        <v>0</v>
      </c>
      <c r="X21" s="51">
        <f t="shared" si="12"/>
        <v>0</v>
      </c>
      <c r="Y21" s="51">
        <f t="shared" si="12"/>
        <v>0</v>
      </c>
      <c r="Z21" s="51">
        <f t="shared" si="12"/>
        <v>0</v>
      </c>
      <c r="AA21" s="53">
        <f t="shared" si="10"/>
        <v>0</v>
      </c>
      <c r="AB21" s="53">
        <f>IF(C21=A_Stammdaten!$B$12,D_SAV!$Q21-D_SAV!$AC21,HLOOKUP(A_Stammdaten!$B$12-1,$AD$4:$AJ$1000,ROW(C21)-3,FALSE)-$AC21)</f>
        <v>0</v>
      </c>
      <c r="AC21" s="53">
        <f>HLOOKUP(A_Stammdaten!$B$12,$AD$4:$AJ$1000,ROW(C21)-3,FALSE)</f>
        <v>0</v>
      </c>
      <c r="AD21" s="53">
        <f t="shared" si="1"/>
        <v>0</v>
      </c>
      <c r="AE21" s="53">
        <f t="shared" si="2"/>
        <v>0</v>
      </c>
      <c r="AF21" s="53">
        <f t="shared" si="3"/>
        <v>0</v>
      </c>
      <c r="AG21" s="53">
        <f t="shared" si="4"/>
        <v>0</v>
      </c>
      <c r="AH21" s="53">
        <f t="shared" si="5"/>
        <v>0</v>
      </c>
      <c r="AI21" s="53">
        <f t="shared" si="6"/>
        <v>0</v>
      </c>
      <c r="AJ21" s="53">
        <f t="shared" si="7"/>
        <v>0</v>
      </c>
    </row>
    <row r="22" spans="1:36" s="35" customFormat="1" x14ac:dyDescent="0.25">
      <c r="A22" s="19"/>
      <c r="B22" s="19"/>
      <c r="C22" s="37"/>
      <c r="D22" s="19"/>
      <c r="E22" s="19"/>
      <c r="F22" s="19"/>
      <c r="G22" s="19"/>
      <c r="H22" s="19"/>
      <c r="I22" s="19"/>
      <c r="J22" s="19"/>
      <c r="K22" s="19"/>
      <c r="L22" s="19"/>
      <c r="M22" s="81">
        <f>IF(C22&gt;A_Stammdaten!$B$12,0,SUM(D22,E22,G22,I22:J22)-SUM(F22,H22,K22:L22))</f>
        <v>0</v>
      </c>
      <c r="N22" s="19"/>
      <c r="O22" s="19"/>
      <c r="P22" s="19"/>
      <c r="Q22" s="81">
        <f t="shared" si="8"/>
        <v>0</v>
      </c>
      <c r="R22" s="82">
        <f>IF(ISBLANK($B22),0,VLOOKUP($B22,Listen!$A$2:$C$45,2,FALSE))</f>
        <v>0</v>
      </c>
      <c r="S22" s="82">
        <f>IF(ISBLANK($B22),0,VLOOKUP($B22,Listen!$A$2:$C$45,3,FALSE))</f>
        <v>0</v>
      </c>
      <c r="T22" s="51">
        <f t="shared" si="11"/>
        <v>0</v>
      </c>
      <c r="U22" s="51">
        <f t="shared" si="12"/>
        <v>0</v>
      </c>
      <c r="V22" s="51">
        <f t="shared" si="12"/>
        <v>0</v>
      </c>
      <c r="W22" s="51">
        <f t="shared" si="12"/>
        <v>0</v>
      </c>
      <c r="X22" s="51">
        <f t="shared" si="12"/>
        <v>0</v>
      </c>
      <c r="Y22" s="51">
        <f t="shared" si="12"/>
        <v>0</v>
      </c>
      <c r="Z22" s="51">
        <f t="shared" si="12"/>
        <v>0</v>
      </c>
      <c r="AA22" s="53">
        <f t="shared" si="10"/>
        <v>0</v>
      </c>
      <c r="AB22" s="53">
        <f>IF(C22=A_Stammdaten!$B$12,D_SAV!$Q22-D_SAV!$AC22,HLOOKUP(A_Stammdaten!$B$12-1,$AD$4:$AJ$1000,ROW(C22)-3,FALSE)-$AC22)</f>
        <v>0</v>
      </c>
      <c r="AC22" s="53">
        <f>HLOOKUP(A_Stammdaten!$B$12,$AD$4:$AJ$1000,ROW(C22)-3,FALSE)</f>
        <v>0</v>
      </c>
      <c r="AD22" s="53">
        <f t="shared" si="1"/>
        <v>0</v>
      </c>
      <c r="AE22" s="53">
        <f t="shared" si="2"/>
        <v>0</v>
      </c>
      <c r="AF22" s="53">
        <f t="shared" si="3"/>
        <v>0</v>
      </c>
      <c r="AG22" s="53">
        <f t="shared" si="4"/>
        <v>0</v>
      </c>
      <c r="AH22" s="53">
        <f t="shared" si="5"/>
        <v>0</v>
      </c>
      <c r="AI22" s="53">
        <f t="shared" si="6"/>
        <v>0</v>
      </c>
      <c r="AJ22" s="53">
        <f t="shared" si="7"/>
        <v>0</v>
      </c>
    </row>
    <row r="23" spans="1:36" s="35" customFormat="1" x14ac:dyDescent="0.25">
      <c r="A23" s="19"/>
      <c r="B23" s="19"/>
      <c r="C23" s="37"/>
      <c r="D23" s="19"/>
      <c r="E23" s="19"/>
      <c r="F23" s="19"/>
      <c r="G23" s="19"/>
      <c r="H23" s="19"/>
      <c r="I23" s="19"/>
      <c r="J23" s="19"/>
      <c r="K23" s="19"/>
      <c r="L23" s="19"/>
      <c r="M23" s="81">
        <f>IF(C23&gt;A_Stammdaten!$B$12,0,SUM(D23,E23,G23,I23:J23)-SUM(F23,H23,K23:L23))</f>
        <v>0</v>
      </c>
      <c r="N23" s="19"/>
      <c r="O23" s="19"/>
      <c r="P23" s="19"/>
      <c r="Q23" s="81">
        <f t="shared" si="8"/>
        <v>0</v>
      </c>
      <c r="R23" s="82">
        <f>IF(ISBLANK($B23),0,VLOOKUP($B23,Listen!$A$2:$C$45,2,FALSE))</f>
        <v>0</v>
      </c>
      <c r="S23" s="82">
        <f>IF(ISBLANK($B23),0,VLOOKUP($B23,Listen!$A$2:$C$45,3,FALSE))</f>
        <v>0</v>
      </c>
      <c r="T23" s="51">
        <f t="shared" si="11"/>
        <v>0</v>
      </c>
      <c r="U23" s="51">
        <f t="shared" si="12"/>
        <v>0</v>
      </c>
      <c r="V23" s="51">
        <f t="shared" si="12"/>
        <v>0</v>
      </c>
      <c r="W23" s="51">
        <f t="shared" si="12"/>
        <v>0</v>
      </c>
      <c r="X23" s="51">
        <f t="shared" si="12"/>
        <v>0</v>
      </c>
      <c r="Y23" s="51">
        <f t="shared" si="12"/>
        <v>0</v>
      </c>
      <c r="Z23" s="51">
        <f t="shared" si="12"/>
        <v>0</v>
      </c>
      <c r="AA23" s="53">
        <f t="shared" si="10"/>
        <v>0</v>
      </c>
      <c r="AB23" s="53">
        <f>IF(C23=A_Stammdaten!$B$12,D_SAV!$Q23-D_SAV!$AC23,HLOOKUP(A_Stammdaten!$B$12-1,$AD$4:$AJ$1000,ROW(C23)-3,FALSE)-$AC23)</f>
        <v>0</v>
      </c>
      <c r="AC23" s="53">
        <f>HLOOKUP(A_Stammdaten!$B$12,$AD$4:$AJ$1000,ROW(C23)-3,FALSE)</f>
        <v>0</v>
      </c>
      <c r="AD23" s="53">
        <f t="shared" si="1"/>
        <v>0</v>
      </c>
      <c r="AE23" s="53">
        <f t="shared" si="2"/>
        <v>0</v>
      </c>
      <c r="AF23" s="53">
        <f t="shared" si="3"/>
        <v>0</v>
      </c>
      <c r="AG23" s="53">
        <f t="shared" si="4"/>
        <v>0</v>
      </c>
      <c r="AH23" s="53">
        <f t="shared" si="5"/>
        <v>0</v>
      </c>
      <c r="AI23" s="53">
        <f t="shared" si="6"/>
        <v>0</v>
      </c>
      <c r="AJ23" s="53">
        <f t="shared" si="7"/>
        <v>0</v>
      </c>
    </row>
    <row r="24" spans="1:36" s="35" customFormat="1" x14ac:dyDescent="0.25">
      <c r="A24" s="19"/>
      <c r="B24" s="19"/>
      <c r="C24" s="37"/>
      <c r="D24" s="19"/>
      <c r="E24" s="19"/>
      <c r="F24" s="19"/>
      <c r="G24" s="19"/>
      <c r="H24" s="19"/>
      <c r="I24" s="19"/>
      <c r="J24" s="19"/>
      <c r="K24" s="19"/>
      <c r="L24" s="19"/>
      <c r="M24" s="81">
        <f>IF(C24&gt;A_Stammdaten!$B$12,0,SUM(D24,E24,G24,I24:J24)-SUM(F24,H24,K24:L24))</f>
        <v>0</v>
      </c>
      <c r="N24" s="19"/>
      <c r="O24" s="19"/>
      <c r="P24" s="19"/>
      <c r="Q24" s="81">
        <f t="shared" si="8"/>
        <v>0</v>
      </c>
      <c r="R24" s="82">
        <f>IF(ISBLANK($B24),0,VLOOKUP($B24,Listen!$A$2:$C$45,2,FALSE))</f>
        <v>0</v>
      </c>
      <c r="S24" s="82">
        <f>IF(ISBLANK($B24),0,VLOOKUP($B24,Listen!$A$2:$C$45,3,FALSE))</f>
        <v>0</v>
      </c>
      <c r="T24" s="51">
        <f t="shared" si="11"/>
        <v>0</v>
      </c>
      <c r="U24" s="51">
        <f t="shared" si="12"/>
        <v>0</v>
      </c>
      <c r="V24" s="51">
        <f t="shared" si="12"/>
        <v>0</v>
      </c>
      <c r="W24" s="51">
        <f t="shared" si="12"/>
        <v>0</v>
      </c>
      <c r="X24" s="51">
        <f t="shared" si="12"/>
        <v>0</v>
      </c>
      <c r="Y24" s="51">
        <f t="shared" si="12"/>
        <v>0</v>
      </c>
      <c r="Z24" s="51">
        <f t="shared" si="12"/>
        <v>0</v>
      </c>
      <c r="AA24" s="53">
        <f t="shared" si="10"/>
        <v>0</v>
      </c>
      <c r="AB24" s="53">
        <f>IF(C24=A_Stammdaten!$B$12,D_SAV!$Q24-D_SAV!$AC24,HLOOKUP(A_Stammdaten!$B$12-1,$AD$4:$AJ$1000,ROW(C24)-3,FALSE)-$AC24)</f>
        <v>0</v>
      </c>
      <c r="AC24" s="53">
        <f>HLOOKUP(A_Stammdaten!$B$12,$AD$4:$AJ$1000,ROW(C24)-3,FALSE)</f>
        <v>0</v>
      </c>
      <c r="AD24" s="53">
        <f t="shared" si="1"/>
        <v>0</v>
      </c>
      <c r="AE24" s="53">
        <f t="shared" si="2"/>
        <v>0</v>
      </c>
      <c r="AF24" s="53">
        <f t="shared" si="3"/>
        <v>0</v>
      </c>
      <c r="AG24" s="53">
        <f t="shared" si="4"/>
        <v>0</v>
      </c>
      <c r="AH24" s="53">
        <f t="shared" si="5"/>
        <v>0</v>
      </c>
      <c r="AI24" s="53">
        <f t="shared" si="6"/>
        <v>0</v>
      </c>
      <c r="AJ24" s="53">
        <f t="shared" si="7"/>
        <v>0</v>
      </c>
    </row>
    <row r="25" spans="1:36" s="35" customFormat="1" x14ac:dyDescent="0.25">
      <c r="A25" s="19"/>
      <c r="B25" s="19"/>
      <c r="C25" s="37"/>
      <c r="D25" s="19"/>
      <c r="E25" s="19"/>
      <c r="F25" s="19"/>
      <c r="G25" s="19"/>
      <c r="H25" s="19"/>
      <c r="I25" s="19"/>
      <c r="J25" s="19"/>
      <c r="K25" s="19"/>
      <c r="L25" s="19"/>
      <c r="M25" s="81">
        <f>IF(C25&gt;A_Stammdaten!$B$12,0,SUM(D25,E25,G25,I25:J25)-SUM(F25,H25,K25:L25))</f>
        <v>0</v>
      </c>
      <c r="N25" s="19"/>
      <c r="O25" s="19"/>
      <c r="P25" s="19"/>
      <c r="Q25" s="81">
        <f t="shared" si="8"/>
        <v>0</v>
      </c>
      <c r="R25" s="82">
        <f>IF(ISBLANK($B25),0,VLOOKUP($B25,Listen!$A$2:$C$45,2,FALSE))</f>
        <v>0</v>
      </c>
      <c r="S25" s="82">
        <f>IF(ISBLANK($B25),0,VLOOKUP($B25,Listen!$A$2:$C$45,3,FALSE))</f>
        <v>0</v>
      </c>
      <c r="T25" s="51">
        <f t="shared" si="11"/>
        <v>0</v>
      </c>
      <c r="U25" s="51">
        <f t="shared" si="12"/>
        <v>0</v>
      </c>
      <c r="V25" s="51">
        <f t="shared" si="12"/>
        <v>0</v>
      </c>
      <c r="W25" s="51">
        <f t="shared" si="12"/>
        <v>0</v>
      </c>
      <c r="X25" s="51">
        <f t="shared" si="12"/>
        <v>0</v>
      </c>
      <c r="Y25" s="51">
        <f t="shared" si="12"/>
        <v>0</v>
      </c>
      <c r="Z25" s="51">
        <f t="shared" si="12"/>
        <v>0</v>
      </c>
      <c r="AA25" s="53">
        <f t="shared" si="10"/>
        <v>0</v>
      </c>
      <c r="AB25" s="53">
        <f>IF(C25=A_Stammdaten!$B$12,D_SAV!$Q25-D_SAV!$AC25,HLOOKUP(A_Stammdaten!$B$12-1,$AD$4:$AJ$1000,ROW(C25)-3,FALSE)-$AC25)</f>
        <v>0</v>
      </c>
      <c r="AC25" s="53">
        <f>HLOOKUP(A_Stammdaten!$B$12,$AD$4:$AJ$1000,ROW(C25)-3,FALSE)</f>
        <v>0</v>
      </c>
      <c r="AD25" s="53">
        <f t="shared" si="1"/>
        <v>0</v>
      </c>
      <c r="AE25" s="53">
        <f t="shared" si="2"/>
        <v>0</v>
      </c>
      <c r="AF25" s="53">
        <f t="shared" si="3"/>
        <v>0</v>
      </c>
      <c r="AG25" s="53">
        <f t="shared" si="4"/>
        <v>0</v>
      </c>
      <c r="AH25" s="53">
        <f t="shared" si="5"/>
        <v>0</v>
      </c>
      <c r="AI25" s="53">
        <f t="shared" si="6"/>
        <v>0</v>
      </c>
      <c r="AJ25" s="53">
        <f t="shared" si="7"/>
        <v>0</v>
      </c>
    </row>
    <row r="26" spans="1:36" s="35" customFormat="1" x14ac:dyDescent="0.25">
      <c r="A26" s="19"/>
      <c r="B26" s="19"/>
      <c r="C26" s="37"/>
      <c r="D26" s="19"/>
      <c r="E26" s="19"/>
      <c r="F26" s="19"/>
      <c r="G26" s="19"/>
      <c r="H26" s="19"/>
      <c r="I26" s="19"/>
      <c r="J26" s="19"/>
      <c r="K26" s="19"/>
      <c r="L26" s="19"/>
      <c r="M26" s="81">
        <f>IF(C26&gt;A_Stammdaten!$B$12,0,SUM(D26,E26,G26,I26:J26)-SUM(F26,H26,K26:L26))</f>
        <v>0</v>
      </c>
      <c r="N26" s="19"/>
      <c r="O26" s="19"/>
      <c r="P26" s="19"/>
      <c r="Q26" s="81">
        <f t="shared" si="8"/>
        <v>0</v>
      </c>
      <c r="R26" s="82">
        <f>IF(ISBLANK($B26),0,VLOOKUP($B26,Listen!$A$2:$C$45,2,FALSE))</f>
        <v>0</v>
      </c>
      <c r="S26" s="82">
        <f>IF(ISBLANK($B26),0,VLOOKUP($B26,Listen!$A$2:$C$45,3,FALSE))</f>
        <v>0</v>
      </c>
      <c r="T26" s="51">
        <f t="shared" si="11"/>
        <v>0</v>
      </c>
      <c r="U26" s="51">
        <f t="shared" si="12"/>
        <v>0</v>
      </c>
      <c r="V26" s="51">
        <f t="shared" si="12"/>
        <v>0</v>
      </c>
      <c r="W26" s="51">
        <f t="shared" si="12"/>
        <v>0</v>
      </c>
      <c r="X26" s="51">
        <f t="shared" si="12"/>
        <v>0</v>
      </c>
      <c r="Y26" s="51">
        <f t="shared" si="12"/>
        <v>0</v>
      </c>
      <c r="Z26" s="51">
        <f t="shared" si="12"/>
        <v>0</v>
      </c>
      <c r="AA26" s="53">
        <f t="shared" si="10"/>
        <v>0</v>
      </c>
      <c r="AB26" s="53">
        <f>IF(C26=A_Stammdaten!$B$12,D_SAV!$Q26-D_SAV!$AC26,HLOOKUP(A_Stammdaten!$B$12-1,$AD$4:$AJ$1000,ROW(C26)-3,FALSE)-$AC26)</f>
        <v>0</v>
      </c>
      <c r="AC26" s="53">
        <f>HLOOKUP(A_Stammdaten!$B$12,$AD$4:$AJ$1000,ROW(C26)-3,FALSE)</f>
        <v>0</v>
      </c>
      <c r="AD26" s="53">
        <f t="shared" si="1"/>
        <v>0</v>
      </c>
      <c r="AE26" s="53">
        <f t="shared" si="2"/>
        <v>0</v>
      </c>
      <c r="AF26" s="53">
        <f t="shared" si="3"/>
        <v>0</v>
      </c>
      <c r="AG26" s="53">
        <f t="shared" si="4"/>
        <v>0</v>
      </c>
      <c r="AH26" s="53">
        <f t="shared" si="5"/>
        <v>0</v>
      </c>
      <c r="AI26" s="53">
        <f t="shared" si="6"/>
        <v>0</v>
      </c>
      <c r="AJ26" s="53">
        <f t="shared" si="7"/>
        <v>0</v>
      </c>
    </row>
    <row r="27" spans="1:36" s="35" customFormat="1" x14ac:dyDescent="0.25">
      <c r="A27" s="19"/>
      <c r="B27" s="19"/>
      <c r="C27" s="37"/>
      <c r="D27" s="19"/>
      <c r="E27" s="19"/>
      <c r="F27" s="19"/>
      <c r="G27" s="19"/>
      <c r="H27" s="19"/>
      <c r="I27" s="19"/>
      <c r="J27" s="19"/>
      <c r="K27" s="19"/>
      <c r="L27" s="19"/>
      <c r="M27" s="81">
        <f>IF(C27&gt;A_Stammdaten!$B$12,0,SUM(D27,E27,G27,I27:J27)-SUM(F27,H27,K27:L27))</f>
        <v>0</v>
      </c>
      <c r="N27" s="19"/>
      <c r="O27" s="19"/>
      <c r="P27" s="19"/>
      <c r="Q27" s="81">
        <f t="shared" si="8"/>
        <v>0</v>
      </c>
      <c r="R27" s="82">
        <f>IF(ISBLANK($B27),0,VLOOKUP($B27,Listen!$A$2:$C$45,2,FALSE))</f>
        <v>0</v>
      </c>
      <c r="S27" s="82">
        <f>IF(ISBLANK($B27),0,VLOOKUP($B27,Listen!$A$2:$C$45,3,FALSE))</f>
        <v>0</v>
      </c>
      <c r="T27" s="51">
        <f t="shared" si="11"/>
        <v>0</v>
      </c>
      <c r="U27" s="51">
        <f t="shared" si="12"/>
        <v>0</v>
      </c>
      <c r="V27" s="51">
        <f t="shared" si="12"/>
        <v>0</v>
      </c>
      <c r="W27" s="51">
        <f t="shared" si="12"/>
        <v>0</v>
      </c>
      <c r="X27" s="51">
        <f t="shared" si="12"/>
        <v>0</v>
      </c>
      <c r="Y27" s="51">
        <f t="shared" si="12"/>
        <v>0</v>
      </c>
      <c r="Z27" s="51">
        <f t="shared" si="12"/>
        <v>0</v>
      </c>
      <c r="AA27" s="53">
        <f t="shared" si="10"/>
        <v>0</v>
      </c>
      <c r="AB27" s="53">
        <f>IF(C27=A_Stammdaten!$B$12,D_SAV!$Q27-D_SAV!$AC27,HLOOKUP(A_Stammdaten!$B$12-1,$AD$4:$AJ$1000,ROW(C27)-3,FALSE)-$AC27)</f>
        <v>0</v>
      </c>
      <c r="AC27" s="53">
        <f>HLOOKUP(A_Stammdaten!$B$12,$AD$4:$AJ$1000,ROW(C27)-3,FALSE)</f>
        <v>0</v>
      </c>
      <c r="AD27" s="53">
        <f t="shared" si="1"/>
        <v>0</v>
      </c>
      <c r="AE27" s="53">
        <f t="shared" si="2"/>
        <v>0</v>
      </c>
      <c r="AF27" s="53">
        <f t="shared" si="3"/>
        <v>0</v>
      </c>
      <c r="AG27" s="53">
        <f t="shared" si="4"/>
        <v>0</v>
      </c>
      <c r="AH27" s="53">
        <f t="shared" si="5"/>
        <v>0</v>
      </c>
      <c r="AI27" s="53">
        <f t="shared" si="6"/>
        <v>0</v>
      </c>
      <c r="AJ27" s="53">
        <f t="shared" si="7"/>
        <v>0</v>
      </c>
    </row>
    <row r="28" spans="1:36" s="35" customFormat="1" x14ac:dyDescent="0.25">
      <c r="A28" s="19"/>
      <c r="B28" s="19"/>
      <c r="C28" s="37"/>
      <c r="D28" s="19"/>
      <c r="E28" s="19"/>
      <c r="F28" s="19"/>
      <c r="G28" s="19"/>
      <c r="H28" s="19"/>
      <c r="I28" s="19"/>
      <c r="J28" s="19"/>
      <c r="K28" s="19"/>
      <c r="L28" s="19"/>
      <c r="M28" s="81">
        <f>IF(C28&gt;A_Stammdaten!$B$12,0,SUM(D28,E28,G28,I28:J28)-SUM(F28,H28,K28:L28))</f>
        <v>0</v>
      </c>
      <c r="N28" s="19"/>
      <c r="O28" s="19"/>
      <c r="P28" s="19"/>
      <c r="Q28" s="81">
        <f t="shared" si="8"/>
        <v>0</v>
      </c>
      <c r="R28" s="82">
        <f>IF(ISBLANK($B28),0,VLOOKUP($B28,Listen!$A$2:$C$45,2,FALSE))</f>
        <v>0</v>
      </c>
      <c r="S28" s="82">
        <f>IF(ISBLANK($B28),0,VLOOKUP($B28,Listen!$A$2:$C$45,3,FALSE))</f>
        <v>0</v>
      </c>
      <c r="T28" s="51">
        <f t="shared" si="11"/>
        <v>0</v>
      </c>
      <c r="U28" s="51">
        <f t="shared" si="12"/>
        <v>0</v>
      </c>
      <c r="V28" s="51">
        <f t="shared" si="12"/>
        <v>0</v>
      </c>
      <c r="W28" s="51">
        <f t="shared" si="12"/>
        <v>0</v>
      </c>
      <c r="X28" s="51">
        <f t="shared" si="12"/>
        <v>0</v>
      </c>
      <c r="Y28" s="51">
        <f t="shared" si="12"/>
        <v>0</v>
      </c>
      <c r="Z28" s="51">
        <f t="shared" si="12"/>
        <v>0</v>
      </c>
      <c r="AA28" s="53">
        <f t="shared" si="10"/>
        <v>0</v>
      </c>
      <c r="AB28" s="53">
        <f>IF(C28=A_Stammdaten!$B$12,D_SAV!$Q28-D_SAV!$AC28,HLOOKUP(A_Stammdaten!$B$12-1,$AD$4:$AJ$1000,ROW(C28)-3,FALSE)-$AC28)</f>
        <v>0</v>
      </c>
      <c r="AC28" s="53">
        <f>HLOOKUP(A_Stammdaten!$B$12,$AD$4:$AJ$1000,ROW(C28)-3,FALSE)</f>
        <v>0</v>
      </c>
      <c r="AD28" s="53">
        <f t="shared" si="1"/>
        <v>0</v>
      </c>
      <c r="AE28" s="53">
        <f t="shared" si="2"/>
        <v>0</v>
      </c>
      <c r="AF28" s="53">
        <f t="shared" si="3"/>
        <v>0</v>
      </c>
      <c r="AG28" s="53">
        <f t="shared" si="4"/>
        <v>0</v>
      </c>
      <c r="AH28" s="53">
        <f t="shared" si="5"/>
        <v>0</v>
      </c>
      <c r="AI28" s="53">
        <f t="shared" si="6"/>
        <v>0</v>
      </c>
      <c r="AJ28" s="53">
        <f t="shared" si="7"/>
        <v>0</v>
      </c>
    </row>
    <row r="29" spans="1:36" s="35" customFormat="1" x14ac:dyDescent="0.25">
      <c r="A29" s="19"/>
      <c r="B29" s="19"/>
      <c r="C29" s="37"/>
      <c r="D29" s="19"/>
      <c r="E29" s="19"/>
      <c r="F29" s="19"/>
      <c r="G29" s="19"/>
      <c r="H29" s="19"/>
      <c r="I29" s="19"/>
      <c r="J29" s="19"/>
      <c r="K29" s="19"/>
      <c r="L29" s="19"/>
      <c r="M29" s="81">
        <f>IF(C29&gt;A_Stammdaten!$B$12,0,SUM(D29,E29,G29,I29:J29)-SUM(F29,H29,K29:L29))</f>
        <v>0</v>
      </c>
      <c r="N29" s="19"/>
      <c r="O29" s="19"/>
      <c r="P29" s="19"/>
      <c r="Q29" s="81">
        <f t="shared" si="8"/>
        <v>0</v>
      </c>
      <c r="R29" s="82">
        <f>IF(ISBLANK($B29),0,VLOOKUP($B29,Listen!$A$2:$C$45,2,FALSE))</f>
        <v>0</v>
      </c>
      <c r="S29" s="82">
        <f>IF(ISBLANK($B29),0,VLOOKUP($B29,Listen!$A$2:$C$45,3,FALSE))</f>
        <v>0</v>
      </c>
      <c r="T29" s="51">
        <f t="shared" si="11"/>
        <v>0</v>
      </c>
      <c r="U29" s="51">
        <f t="shared" si="12"/>
        <v>0</v>
      </c>
      <c r="V29" s="51">
        <f t="shared" si="12"/>
        <v>0</v>
      </c>
      <c r="W29" s="51">
        <f t="shared" si="12"/>
        <v>0</v>
      </c>
      <c r="X29" s="51">
        <f t="shared" si="12"/>
        <v>0</v>
      </c>
      <c r="Y29" s="51">
        <f t="shared" si="12"/>
        <v>0</v>
      </c>
      <c r="Z29" s="51">
        <f t="shared" si="12"/>
        <v>0</v>
      </c>
      <c r="AA29" s="53">
        <f t="shared" si="10"/>
        <v>0</v>
      </c>
      <c r="AB29" s="53">
        <f>IF(C29=A_Stammdaten!$B$12,D_SAV!$Q29-D_SAV!$AC29,HLOOKUP(A_Stammdaten!$B$12-1,$AD$4:$AJ$1000,ROW(C29)-3,FALSE)-$AC29)</f>
        <v>0</v>
      </c>
      <c r="AC29" s="53">
        <f>HLOOKUP(A_Stammdaten!$B$12,$AD$4:$AJ$1000,ROW(C29)-3,FALSE)</f>
        <v>0</v>
      </c>
      <c r="AD29" s="53">
        <f t="shared" si="1"/>
        <v>0</v>
      </c>
      <c r="AE29" s="53">
        <f t="shared" si="2"/>
        <v>0</v>
      </c>
      <c r="AF29" s="53">
        <f t="shared" si="3"/>
        <v>0</v>
      </c>
      <c r="AG29" s="53">
        <f t="shared" si="4"/>
        <v>0</v>
      </c>
      <c r="AH29" s="53">
        <f t="shared" si="5"/>
        <v>0</v>
      </c>
      <c r="AI29" s="53">
        <f t="shared" si="6"/>
        <v>0</v>
      </c>
      <c r="AJ29" s="53">
        <f t="shared" si="7"/>
        <v>0</v>
      </c>
    </row>
    <row r="30" spans="1:36" s="35" customFormat="1" x14ac:dyDescent="0.25">
      <c r="A30" s="19"/>
      <c r="B30" s="19"/>
      <c r="C30" s="37"/>
      <c r="D30" s="19"/>
      <c r="E30" s="19"/>
      <c r="F30" s="19"/>
      <c r="G30" s="19"/>
      <c r="H30" s="19"/>
      <c r="I30" s="19"/>
      <c r="J30" s="19"/>
      <c r="K30" s="19"/>
      <c r="L30" s="19"/>
      <c r="M30" s="81">
        <f>IF(C30&gt;A_Stammdaten!$B$12,0,SUM(D30,E30,G30,I30:J30)-SUM(F30,H30,K30:L30))</f>
        <v>0</v>
      </c>
      <c r="N30" s="19"/>
      <c r="O30" s="19"/>
      <c r="P30" s="19"/>
      <c r="Q30" s="81">
        <f t="shared" si="8"/>
        <v>0</v>
      </c>
      <c r="R30" s="82">
        <f>IF(ISBLANK($B30),0,VLOOKUP($B30,Listen!$A$2:$C$45,2,FALSE))</f>
        <v>0</v>
      </c>
      <c r="S30" s="82">
        <f>IF(ISBLANK($B30),0,VLOOKUP($B30,Listen!$A$2:$C$45,3,FALSE))</f>
        <v>0</v>
      </c>
      <c r="T30" s="51">
        <f t="shared" si="11"/>
        <v>0</v>
      </c>
      <c r="U30" s="51">
        <f t="shared" si="12"/>
        <v>0</v>
      </c>
      <c r="V30" s="51">
        <f t="shared" si="12"/>
        <v>0</v>
      </c>
      <c r="W30" s="51">
        <f t="shared" si="12"/>
        <v>0</v>
      </c>
      <c r="X30" s="51">
        <f t="shared" si="12"/>
        <v>0</v>
      </c>
      <c r="Y30" s="51">
        <f t="shared" si="12"/>
        <v>0</v>
      </c>
      <c r="Z30" s="51">
        <f t="shared" si="12"/>
        <v>0</v>
      </c>
      <c r="AA30" s="53">
        <f t="shared" si="10"/>
        <v>0</v>
      </c>
      <c r="AB30" s="53">
        <f>IF(C30=A_Stammdaten!$B$12,D_SAV!$Q30-D_SAV!$AC30,HLOOKUP(A_Stammdaten!$B$12-1,$AD$4:$AJ$1000,ROW(C30)-3,FALSE)-$AC30)</f>
        <v>0</v>
      </c>
      <c r="AC30" s="53">
        <f>HLOOKUP(A_Stammdaten!$B$12,$AD$4:$AJ$1000,ROW(C30)-3,FALSE)</f>
        <v>0</v>
      </c>
      <c r="AD30" s="53">
        <f t="shared" si="1"/>
        <v>0</v>
      </c>
      <c r="AE30" s="53">
        <f t="shared" si="2"/>
        <v>0</v>
      </c>
      <c r="AF30" s="53">
        <f t="shared" si="3"/>
        <v>0</v>
      </c>
      <c r="AG30" s="53">
        <f t="shared" si="4"/>
        <v>0</v>
      </c>
      <c r="AH30" s="53">
        <f t="shared" si="5"/>
        <v>0</v>
      </c>
      <c r="AI30" s="53">
        <f t="shared" si="6"/>
        <v>0</v>
      </c>
      <c r="AJ30" s="53">
        <f t="shared" si="7"/>
        <v>0</v>
      </c>
    </row>
    <row r="31" spans="1:36" s="35" customFormat="1" x14ac:dyDescent="0.25">
      <c r="A31" s="19"/>
      <c r="B31" s="19"/>
      <c r="C31" s="37"/>
      <c r="D31" s="19"/>
      <c r="E31" s="19"/>
      <c r="F31" s="19"/>
      <c r="G31" s="19"/>
      <c r="H31" s="19"/>
      <c r="I31" s="19"/>
      <c r="J31" s="19"/>
      <c r="K31" s="19"/>
      <c r="L31" s="19"/>
      <c r="M31" s="81">
        <f>IF(C31&gt;A_Stammdaten!$B$12,0,SUM(D31,E31,G31,I31:J31)-SUM(F31,H31,K31:L31))</f>
        <v>0</v>
      </c>
      <c r="N31" s="19"/>
      <c r="O31" s="19"/>
      <c r="P31" s="19"/>
      <c r="Q31" s="81">
        <f t="shared" si="8"/>
        <v>0</v>
      </c>
      <c r="R31" s="82">
        <f>IF(ISBLANK($B31),0,VLOOKUP($B31,Listen!$A$2:$C$45,2,FALSE))</f>
        <v>0</v>
      </c>
      <c r="S31" s="82">
        <f>IF(ISBLANK($B31),0,VLOOKUP($B31,Listen!$A$2:$C$45,3,FALSE))</f>
        <v>0</v>
      </c>
      <c r="T31" s="51">
        <f t="shared" si="11"/>
        <v>0</v>
      </c>
      <c r="U31" s="51">
        <f t="shared" ref="U31:Z31" si="13">$R31</f>
        <v>0</v>
      </c>
      <c r="V31" s="51">
        <f t="shared" si="13"/>
        <v>0</v>
      </c>
      <c r="W31" s="51">
        <f t="shared" si="13"/>
        <v>0</v>
      </c>
      <c r="X31" s="51">
        <f t="shared" si="13"/>
        <v>0</v>
      </c>
      <c r="Y31" s="51">
        <f t="shared" si="13"/>
        <v>0</v>
      </c>
      <c r="Z31" s="51">
        <f t="shared" si="13"/>
        <v>0</v>
      </c>
      <c r="AA31" s="53">
        <f t="shared" si="10"/>
        <v>0</v>
      </c>
      <c r="AB31" s="53">
        <f>IF(C31=A_Stammdaten!$B$12,D_SAV!$Q31-D_SAV!$AC31,HLOOKUP(A_Stammdaten!$B$12-1,$AD$4:$AJ$1000,ROW(C31)-3,FALSE)-$AC31)</f>
        <v>0</v>
      </c>
      <c r="AC31" s="53">
        <f>HLOOKUP(A_Stammdaten!$B$12,$AD$4:$AJ$1000,ROW(C31)-3,FALSE)</f>
        <v>0</v>
      </c>
      <c r="AD31" s="53">
        <f t="shared" si="1"/>
        <v>0</v>
      </c>
      <c r="AE31" s="53">
        <f t="shared" si="2"/>
        <v>0</v>
      </c>
      <c r="AF31" s="53">
        <f t="shared" si="3"/>
        <v>0</v>
      </c>
      <c r="AG31" s="53">
        <f t="shared" si="4"/>
        <v>0</v>
      </c>
      <c r="AH31" s="53">
        <f t="shared" si="5"/>
        <v>0</v>
      </c>
      <c r="AI31" s="53">
        <f t="shared" si="6"/>
        <v>0</v>
      </c>
      <c r="AJ31" s="53">
        <f t="shared" si="7"/>
        <v>0</v>
      </c>
    </row>
    <row r="32" spans="1:36" s="35" customFormat="1" x14ac:dyDescent="0.25">
      <c r="A32" s="19"/>
      <c r="B32" s="19"/>
      <c r="C32" s="37"/>
      <c r="D32" s="19"/>
      <c r="E32" s="19"/>
      <c r="F32" s="19"/>
      <c r="G32" s="19"/>
      <c r="H32" s="19"/>
      <c r="I32" s="19"/>
      <c r="J32" s="19"/>
      <c r="K32" s="19"/>
      <c r="L32" s="19"/>
      <c r="M32" s="81">
        <f>IF(C32&gt;A_Stammdaten!$B$12,0,SUM(D32,E32,G32,I32:J32)-SUM(F32,H32,K32:L32))</f>
        <v>0</v>
      </c>
      <c r="N32" s="19"/>
      <c r="O32" s="19"/>
      <c r="P32" s="19"/>
      <c r="Q32" s="81">
        <f t="shared" si="8"/>
        <v>0</v>
      </c>
      <c r="R32" s="82">
        <f>IF(ISBLANK($B32),0,VLOOKUP($B32,Listen!$A$2:$C$45,2,FALSE))</f>
        <v>0</v>
      </c>
      <c r="S32" s="82">
        <f>IF(ISBLANK($B32),0,VLOOKUP($B32,Listen!$A$2:$C$45,3,FALSE))</f>
        <v>0</v>
      </c>
      <c r="T32" s="51">
        <f t="shared" ref="T32:Z68" si="14">$R32</f>
        <v>0</v>
      </c>
      <c r="U32" s="51">
        <f t="shared" si="14"/>
        <v>0</v>
      </c>
      <c r="V32" s="51">
        <f t="shared" si="14"/>
        <v>0</v>
      </c>
      <c r="W32" s="51">
        <f t="shared" si="14"/>
        <v>0</v>
      </c>
      <c r="X32" s="51">
        <f t="shared" si="14"/>
        <v>0</v>
      </c>
      <c r="Y32" s="51">
        <f t="shared" si="14"/>
        <v>0</v>
      </c>
      <c r="Z32" s="51">
        <f t="shared" si="14"/>
        <v>0</v>
      </c>
      <c r="AA32" s="53">
        <f t="shared" si="10"/>
        <v>0</v>
      </c>
      <c r="AB32" s="53">
        <f>IF(C32=A_Stammdaten!$B$12,D_SAV!$Q32-D_SAV!$AC32,HLOOKUP(A_Stammdaten!$B$12-1,$AD$4:$AJ$1000,ROW(C32)-3,FALSE)-$AC32)</f>
        <v>0</v>
      </c>
      <c r="AC32" s="53">
        <f>HLOOKUP(A_Stammdaten!$B$12,$AD$4:$AJ$1000,ROW(C32)-3,FALSE)</f>
        <v>0</v>
      </c>
      <c r="AD32" s="53">
        <f t="shared" si="1"/>
        <v>0</v>
      </c>
      <c r="AE32" s="53">
        <f t="shared" si="2"/>
        <v>0</v>
      </c>
      <c r="AF32" s="53">
        <f t="shared" si="3"/>
        <v>0</v>
      </c>
      <c r="AG32" s="53">
        <f t="shared" si="4"/>
        <v>0</v>
      </c>
      <c r="AH32" s="53">
        <f t="shared" si="5"/>
        <v>0</v>
      </c>
      <c r="AI32" s="53">
        <f t="shared" si="6"/>
        <v>0</v>
      </c>
      <c r="AJ32" s="53">
        <f t="shared" si="7"/>
        <v>0</v>
      </c>
    </row>
    <row r="33" spans="1:36" s="35" customFormat="1" x14ac:dyDescent="0.25">
      <c r="A33" s="19"/>
      <c r="B33" s="19"/>
      <c r="C33" s="37"/>
      <c r="D33" s="19"/>
      <c r="E33" s="19"/>
      <c r="F33" s="19"/>
      <c r="G33" s="19"/>
      <c r="H33" s="19"/>
      <c r="I33" s="19"/>
      <c r="J33" s="19"/>
      <c r="K33" s="19"/>
      <c r="L33" s="19"/>
      <c r="M33" s="81">
        <f>IF(C33&gt;A_Stammdaten!$B$12,0,SUM(D33,E33,G33,I33:J33)-SUM(F33,H33,K33:L33))</f>
        <v>0</v>
      </c>
      <c r="N33" s="19"/>
      <c r="O33" s="19"/>
      <c r="P33" s="19"/>
      <c r="Q33" s="81">
        <f t="shared" si="8"/>
        <v>0</v>
      </c>
      <c r="R33" s="82">
        <f>IF(ISBLANK($B33),0,VLOOKUP($B33,Listen!$A$2:$C$45,2,FALSE))</f>
        <v>0</v>
      </c>
      <c r="S33" s="82">
        <f>IF(ISBLANK($B33),0,VLOOKUP($B33,Listen!$A$2:$C$45,3,FALSE))</f>
        <v>0</v>
      </c>
      <c r="T33" s="51">
        <f t="shared" si="14"/>
        <v>0</v>
      </c>
      <c r="U33" s="51">
        <f t="shared" si="14"/>
        <v>0</v>
      </c>
      <c r="V33" s="51">
        <f t="shared" si="14"/>
        <v>0</v>
      </c>
      <c r="W33" s="51">
        <f t="shared" si="14"/>
        <v>0</v>
      </c>
      <c r="X33" s="51">
        <f t="shared" si="14"/>
        <v>0</v>
      </c>
      <c r="Y33" s="51">
        <f t="shared" si="14"/>
        <v>0</v>
      </c>
      <c r="Z33" s="51">
        <f t="shared" si="14"/>
        <v>0</v>
      </c>
      <c r="AA33" s="53">
        <f t="shared" si="10"/>
        <v>0</v>
      </c>
      <c r="AB33" s="53">
        <f>IF(C33=A_Stammdaten!$B$12,D_SAV!$Q33-D_SAV!$AC33,HLOOKUP(A_Stammdaten!$B$12-1,$AD$4:$AJ$1000,ROW(C33)-3,FALSE)-$AC33)</f>
        <v>0</v>
      </c>
      <c r="AC33" s="53">
        <f>HLOOKUP(A_Stammdaten!$B$12,$AD$4:$AJ$1000,ROW(C33)-3,FALSE)</f>
        <v>0</v>
      </c>
      <c r="AD33" s="53">
        <f t="shared" si="1"/>
        <v>0</v>
      </c>
      <c r="AE33" s="53">
        <f t="shared" si="2"/>
        <v>0</v>
      </c>
      <c r="AF33" s="53">
        <f t="shared" si="3"/>
        <v>0</v>
      </c>
      <c r="AG33" s="53">
        <f t="shared" si="4"/>
        <v>0</v>
      </c>
      <c r="AH33" s="53">
        <f t="shared" si="5"/>
        <v>0</v>
      </c>
      <c r="AI33" s="53">
        <f t="shared" si="6"/>
        <v>0</v>
      </c>
      <c r="AJ33" s="53">
        <f t="shared" si="7"/>
        <v>0</v>
      </c>
    </row>
    <row r="34" spans="1:36" s="35" customFormat="1" x14ac:dyDescent="0.25">
      <c r="A34" s="19"/>
      <c r="B34" s="19"/>
      <c r="C34" s="37"/>
      <c r="D34" s="19"/>
      <c r="E34" s="19"/>
      <c r="F34" s="19"/>
      <c r="G34" s="19"/>
      <c r="H34" s="19"/>
      <c r="I34" s="19"/>
      <c r="J34" s="19"/>
      <c r="K34" s="19"/>
      <c r="L34" s="19"/>
      <c r="M34" s="81">
        <f>IF(C34&gt;A_Stammdaten!$B$12,0,SUM(D34,E34,G34,I34:J34)-SUM(F34,H34,K34:L34))</f>
        <v>0</v>
      </c>
      <c r="N34" s="19"/>
      <c r="O34" s="19"/>
      <c r="P34" s="19"/>
      <c r="Q34" s="81">
        <f t="shared" si="8"/>
        <v>0</v>
      </c>
      <c r="R34" s="82">
        <f>IF(ISBLANK($B34),0,VLOOKUP($B34,Listen!$A$2:$C$45,2,FALSE))</f>
        <v>0</v>
      </c>
      <c r="S34" s="82">
        <f>IF(ISBLANK($B34),0,VLOOKUP($B34,Listen!$A$2:$C$45,3,FALSE))</f>
        <v>0</v>
      </c>
      <c r="T34" s="51">
        <f t="shared" si="14"/>
        <v>0</v>
      </c>
      <c r="U34" s="51">
        <f t="shared" si="14"/>
        <v>0</v>
      </c>
      <c r="V34" s="51">
        <f t="shared" si="14"/>
        <v>0</v>
      </c>
      <c r="W34" s="51">
        <f t="shared" si="14"/>
        <v>0</v>
      </c>
      <c r="X34" s="51">
        <f t="shared" si="14"/>
        <v>0</v>
      </c>
      <c r="Y34" s="51">
        <f t="shared" si="14"/>
        <v>0</v>
      </c>
      <c r="Z34" s="51">
        <f t="shared" si="14"/>
        <v>0</v>
      </c>
      <c r="AA34" s="53">
        <f t="shared" si="10"/>
        <v>0</v>
      </c>
      <c r="AB34" s="53">
        <f>IF(C34=A_Stammdaten!$B$12,D_SAV!$Q34-D_SAV!$AC34,HLOOKUP(A_Stammdaten!$B$12-1,$AD$4:$AJ$1000,ROW(C34)-3,FALSE)-$AC34)</f>
        <v>0</v>
      </c>
      <c r="AC34" s="53">
        <f>HLOOKUP(A_Stammdaten!$B$12,$AD$4:$AJ$1000,ROW(C34)-3,FALSE)</f>
        <v>0</v>
      </c>
      <c r="AD34" s="53">
        <f t="shared" si="1"/>
        <v>0</v>
      </c>
      <c r="AE34" s="53">
        <f t="shared" si="2"/>
        <v>0</v>
      </c>
      <c r="AF34" s="53">
        <f t="shared" si="3"/>
        <v>0</v>
      </c>
      <c r="AG34" s="53">
        <f t="shared" si="4"/>
        <v>0</v>
      </c>
      <c r="AH34" s="53">
        <f t="shared" si="5"/>
        <v>0</v>
      </c>
      <c r="AI34" s="53">
        <f t="shared" si="6"/>
        <v>0</v>
      </c>
      <c r="AJ34" s="53">
        <f t="shared" si="7"/>
        <v>0</v>
      </c>
    </row>
    <row r="35" spans="1:36" s="35" customFormat="1" x14ac:dyDescent="0.25">
      <c r="A35" s="19"/>
      <c r="B35" s="19"/>
      <c r="C35" s="37"/>
      <c r="D35" s="19"/>
      <c r="E35" s="19"/>
      <c r="F35" s="19"/>
      <c r="G35" s="19"/>
      <c r="H35" s="19"/>
      <c r="I35" s="19"/>
      <c r="J35" s="19"/>
      <c r="K35" s="19"/>
      <c r="L35" s="19"/>
      <c r="M35" s="81">
        <f>IF(C35&gt;A_Stammdaten!$B$12,0,SUM(D35,E35,G35,I35:J35)-SUM(F35,H35,K35:L35))</f>
        <v>0</v>
      </c>
      <c r="N35" s="19"/>
      <c r="O35" s="19"/>
      <c r="P35" s="19"/>
      <c r="Q35" s="81">
        <f t="shared" si="8"/>
        <v>0</v>
      </c>
      <c r="R35" s="82">
        <f>IF(ISBLANK($B35),0,VLOOKUP($B35,Listen!$A$2:$C$45,2,FALSE))</f>
        <v>0</v>
      </c>
      <c r="S35" s="82">
        <f>IF(ISBLANK($B35),0,VLOOKUP($B35,Listen!$A$2:$C$45,3,FALSE))</f>
        <v>0</v>
      </c>
      <c r="T35" s="51">
        <f t="shared" si="14"/>
        <v>0</v>
      </c>
      <c r="U35" s="51">
        <f t="shared" si="14"/>
        <v>0</v>
      </c>
      <c r="V35" s="51">
        <f t="shared" si="14"/>
        <v>0</v>
      </c>
      <c r="W35" s="51">
        <f t="shared" si="14"/>
        <v>0</v>
      </c>
      <c r="X35" s="51">
        <f t="shared" si="14"/>
        <v>0</v>
      </c>
      <c r="Y35" s="51">
        <f t="shared" si="14"/>
        <v>0</v>
      </c>
      <c r="Z35" s="51">
        <f t="shared" si="14"/>
        <v>0</v>
      </c>
      <c r="AA35" s="53">
        <f t="shared" ref="AA35:AA98" si="15">AC35+AB35</f>
        <v>0</v>
      </c>
      <c r="AB35" s="53">
        <f>IF(C35=A_Stammdaten!$B$12,D_SAV!$Q35-D_SAV!$AC35,HLOOKUP(A_Stammdaten!$B$12-1,$AD$4:$AJ$1000,ROW(C35)-3,FALSE)-$AC35)</f>
        <v>0</v>
      </c>
      <c r="AC35" s="53">
        <f>HLOOKUP(A_Stammdaten!$B$12,$AD$4:$AJ$1000,ROW(C35)-3,FALSE)</f>
        <v>0</v>
      </c>
      <c r="AD35" s="53">
        <f t="shared" si="1"/>
        <v>0</v>
      </c>
      <c r="AE35" s="53">
        <f t="shared" si="2"/>
        <v>0</v>
      </c>
      <c r="AF35" s="53">
        <f t="shared" si="3"/>
        <v>0</v>
      </c>
      <c r="AG35" s="53">
        <f t="shared" si="4"/>
        <v>0</v>
      </c>
      <c r="AH35" s="53">
        <f t="shared" si="5"/>
        <v>0</v>
      </c>
      <c r="AI35" s="53">
        <f t="shared" si="6"/>
        <v>0</v>
      </c>
      <c r="AJ35" s="53">
        <f t="shared" si="7"/>
        <v>0</v>
      </c>
    </row>
    <row r="36" spans="1:36" s="35" customFormat="1" x14ac:dyDescent="0.25">
      <c r="A36" s="19"/>
      <c r="B36" s="19"/>
      <c r="C36" s="37"/>
      <c r="D36" s="19"/>
      <c r="E36" s="19"/>
      <c r="F36" s="19"/>
      <c r="G36" s="19"/>
      <c r="H36" s="19"/>
      <c r="I36" s="19"/>
      <c r="J36" s="19"/>
      <c r="K36" s="19"/>
      <c r="L36" s="19"/>
      <c r="M36" s="81">
        <f>IF(C36&gt;A_Stammdaten!$B$12,0,SUM(D36,E36,G36,I36:J36)-SUM(F36,H36,K36:L36))</f>
        <v>0</v>
      </c>
      <c r="N36" s="19"/>
      <c r="O36" s="19"/>
      <c r="P36" s="19"/>
      <c r="Q36" s="81">
        <f t="shared" si="8"/>
        <v>0</v>
      </c>
      <c r="R36" s="82">
        <f>IF(ISBLANK($B36),0,VLOOKUP($B36,Listen!$A$2:$C$45,2,FALSE))</f>
        <v>0</v>
      </c>
      <c r="S36" s="82">
        <f>IF(ISBLANK($B36),0,VLOOKUP($B36,Listen!$A$2:$C$45,3,FALSE))</f>
        <v>0</v>
      </c>
      <c r="T36" s="51">
        <f t="shared" si="14"/>
        <v>0</v>
      </c>
      <c r="U36" s="51">
        <f t="shared" si="14"/>
        <v>0</v>
      </c>
      <c r="V36" s="51">
        <f t="shared" si="14"/>
        <v>0</v>
      </c>
      <c r="W36" s="51">
        <f t="shared" si="14"/>
        <v>0</v>
      </c>
      <c r="X36" s="51">
        <f t="shared" si="14"/>
        <v>0</v>
      </c>
      <c r="Y36" s="51">
        <f t="shared" si="14"/>
        <v>0</v>
      </c>
      <c r="Z36" s="51">
        <f t="shared" si="14"/>
        <v>0</v>
      </c>
      <c r="AA36" s="53">
        <f t="shared" si="15"/>
        <v>0</v>
      </c>
      <c r="AB36" s="53">
        <f>IF(C36=A_Stammdaten!$B$12,D_SAV!$Q36-D_SAV!$AC36,HLOOKUP(A_Stammdaten!$B$12-1,$AD$4:$AJ$1000,ROW(C36)-3,FALSE)-$AC36)</f>
        <v>0</v>
      </c>
      <c r="AC36" s="53">
        <f>HLOOKUP(A_Stammdaten!$B$12,$AD$4:$AJ$1000,ROW(C36)-3,FALSE)</f>
        <v>0</v>
      </c>
      <c r="AD36" s="53">
        <f t="shared" si="1"/>
        <v>0</v>
      </c>
      <c r="AE36" s="53">
        <f t="shared" si="2"/>
        <v>0</v>
      </c>
      <c r="AF36" s="53">
        <f t="shared" si="3"/>
        <v>0</v>
      </c>
      <c r="AG36" s="53">
        <f t="shared" si="4"/>
        <v>0</v>
      </c>
      <c r="AH36" s="53">
        <f t="shared" si="5"/>
        <v>0</v>
      </c>
      <c r="AI36" s="53">
        <f t="shared" si="6"/>
        <v>0</v>
      </c>
      <c r="AJ36" s="53">
        <f t="shared" si="7"/>
        <v>0</v>
      </c>
    </row>
    <row r="37" spans="1:36" s="35" customFormat="1" x14ac:dyDescent="0.25">
      <c r="A37" s="19"/>
      <c r="B37" s="19"/>
      <c r="C37" s="37"/>
      <c r="D37" s="19"/>
      <c r="E37" s="19"/>
      <c r="F37" s="19"/>
      <c r="G37" s="19"/>
      <c r="H37" s="19"/>
      <c r="I37" s="19"/>
      <c r="J37" s="19"/>
      <c r="K37" s="19"/>
      <c r="L37" s="19"/>
      <c r="M37" s="81">
        <f>IF(C37&gt;A_Stammdaten!$B$12,0,SUM(D37,E37,G37,I37:J37)-SUM(F37,H37,K37:L37))</f>
        <v>0</v>
      </c>
      <c r="N37" s="19"/>
      <c r="O37" s="19"/>
      <c r="P37" s="19"/>
      <c r="Q37" s="81">
        <f t="shared" si="8"/>
        <v>0</v>
      </c>
      <c r="R37" s="82">
        <f>IF(ISBLANK($B37),0,VLOOKUP($B37,Listen!$A$2:$C$45,2,FALSE))</f>
        <v>0</v>
      </c>
      <c r="S37" s="82">
        <f>IF(ISBLANK($B37),0,VLOOKUP($B37,Listen!$A$2:$C$45,3,FALSE))</f>
        <v>0</v>
      </c>
      <c r="T37" s="51">
        <f t="shared" si="14"/>
        <v>0</v>
      </c>
      <c r="U37" s="51">
        <f t="shared" si="14"/>
        <v>0</v>
      </c>
      <c r="V37" s="51">
        <f t="shared" si="14"/>
        <v>0</v>
      </c>
      <c r="W37" s="51">
        <f t="shared" si="14"/>
        <v>0</v>
      </c>
      <c r="X37" s="51">
        <f t="shared" si="14"/>
        <v>0</v>
      </c>
      <c r="Y37" s="51">
        <f t="shared" si="14"/>
        <v>0</v>
      </c>
      <c r="Z37" s="51">
        <f t="shared" si="14"/>
        <v>0</v>
      </c>
      <c r="AA37" s="53">
        <f t="shared" si="15"/>
        <v>0</v>
      </c>
      <c r="AB37" s="53">
        <f>IF(C37=A_Stammdaten!$B$12,D_SAV!$Q37-D_SAV!$AC37,HLOOKUP(A_Stammdaten!$B$12-1,$AD$4:$AJ$1000,ROW(C37)-3,FALSE)-$AC37)</f>
        <v>0</v>
      </c>
      <c r="AC37" s="53">
        <f>HLOOKUP(A_Stammdaten!$B$12,$AD$4:$AJ$1000,ROW(C37)-3,FALSE)</f>
        <v>0</v>
      </c>
      <c r="AD37" s="53">
        <f t="shared" si="1"/>
        <v>0</v>
      </c>
      <c r="AE37" s="53">
        <f t="shared" si="2"/>
        <v>0</v>
      </c>
      <c r="AF37" s="53">
        <f t="shared" si="3"/>
        <v>0</v>
      </c>
      <c r="AG37" s="53">
        <f t="shared" si="4"/>
        <v>0</v>
      </c>
      <c r="AH37" s="53">
        <f t="shared" si="5"/>
        <v>0</v>
      </c>
      <c r="AI37" s="53">
        <f t="shared" si="6"/>
        <v>0</v>
      </c>
      <c r="AJ37" s="53">
        <f t="shared" si="7"/>
        <v>0</v>
      </c>
    </row>
    <row r="38" spans="1:36" s="35" customFormat="1" x14ac:dyDescent="0.25">
      <c r="A38" s="19"/>
      <c r="B38" s="19"/>
      <c r="C38" s="37"/>
      <c r="D38" s="19"/>
      <c r="E38" s="19"/>
      <c r="F38" s="19"/>
      <c r="G38" s="19"/>
      <c r="H38" s="19"/>
      <c r="I38" s="19"/>
      <c r="J38" s="19"/>
      <c r="K38" s="19"/>
      <c r="L38" s="19"/>
      <c r="M38" s="81">
        <f>IF(C38&gt;A_Stammdaten!$B$12,0,SUM(D38,E38,G38,I38:J38)-SUM(F38,H38,K38:L38))</f>
        <v>0</v>
      </c>
      <c r="N38" s="19"/>
      <c r="O38" s="19"/>
      <c r="P38" s="19"/>
      <c r="Q38" s="81">
        <f t="shared" si="8"/>
        <v>0</v>
      </c>
      <c r="R38" s="82">
        <f>IF(ISBLANK($B38),0,VLOOKUP($B38,Listen!$A$2:$C$45,2,FALSE))</f>
        <v>0</v>
      </c>
      <c r="S38" s="82">
        <f>IF(ISBLANK($B38),0,VLOOKUP($B38,Listen!$A$2:$C$45,3,FALSE))</f>
        <v>0</v>
      </c>
      <c r="T38" s="51">
        <f t="shared" si="14"/>
        <v>0</v>
      </c>
      <c r="U38" s="51">
        <f t="shared" si="14"/>
        <v>0</v>
      </c>
      <c r="V38" s="51">
        <f t="shared" si="14"/>
        <v>0</v>
      </c>
      <c r="W38" s="51">
        <f t="shared" si="14"/>
        <v>0</v>
      </c>
      <c r="X38" s="51">
        <f t="shared" si="14"/>
        <v>0</v>
      </c>
      <c r="Y38" s="51">
        <f t="shared" si="14"/>
        <v>0</v>
      </c>
      <c r="Z38" s="51">
        <f t="shared" si="14"/>
        <v>0</v>
      </c>
      <c r="AA38" s="53">
        <f t="shared" si="15"/>
        <v>0</v>
      </c>
      <c r="AB38" s="53">
        <f>IF(C38=A_Stammdaten!$B$12,D_SAV!$Q38-D_SAV!$AC38,HLOOKUP(A_Stammdaten!$B$12-1,$AD$4:$AJ$1000,ROW(C38)-3,FALSE)-$AC38)</f>
        <v>0</v>
      </c>
      <c r="AC38" s="53">
        <f>HLOOKUP(A_Stammdaten!$B$12,$AD$4:$AJ$1000,ROW(C38)-3,FALSE)</f>
        <v>0</v>
      </c>
      <c r="AD38" s="53">
        <f t="shared" si="1"/>
        <v>0</v>
      </c>
      <c r="AE38" s="53">
        <f t="shared" si="2"/>
        <v>0</v>
      </c>
      <c r="AF38" s="53">
        <f t="shared" si="3"/>
        <v>0</v>
      </c>
      <c r="AG38" s="53">
        <f t="shared" si="4"/>
        <v>0</v>
      </c>
      <c r="AH38" s="53">
        <f t="shared" si="5"/>
        <v>0</v>
      </c>
      <c r="AI38" s="53">
        <f t="shared" si="6"/>
        <v>0</v>
      </c>
      <c r="AJ38" s="53">
        <f t="shared" si="7"/>
        <v>0</v>
      </c>
    </row>
    <row r="39" spans="1:36" s="35" customFormat="1" x14ac:dyDescent="0.25">
      <c r="A39" s="19"/>
      <c r="B39" s="19"/>
      <c r="C39" s="37"/>
      <c r="D39" s="19"/>
      <c r="E39" s="19"/>
      <c r="F39" s="19"/>
      <c r="G39" s="19"/>
      <c r="H39" s="19"/>
      <c r="I39" s="19"/>
      <c r="J39" s="19"/>
      <c r="K39" s="19"/>
      <c r="L39" s="19"/>
      <c r="M39" s="81">
        <f>IF(C39&gt;A_Stammdaten!$B$12,0,SUM(D39,E39,G39,I39:J39)-SUM(F39,H39,K39:L39))</f>
        <v>0</v>
      </c>
      <c r="N39" s="19"/>
      <c r="O39" s="19"/>
      <c r="P39" s="19"/>
      <c r="Q39" s="81">
        <f t="shared" si="8"/>
        <v>0</v>
      </c>
      <c r="R39" s="82">
        <f>IF(ISBLANK($B39),0,VLOOKUP($B39,Listen!$A$2:$C$45,2,FALSE))</f>
        <v>0</v>
      </c>
      <c r="S39" s="82">
        <f>IF(ISBLANK($B39),0,VLOOKUP($B39,Listen!$A$2:$C$45,3,FALSE))</f>
        <v>0</v>
      </c>
      <c r="T39" s="51">
        <f t="shared" si="14"/>
        <v>0</v>
      </c>
      <c r="U39" s="51">
        <f t="shared" si="14"/>
        <v>0</v>
      </c>
      <c r="V39" s="51">
        <f t="shared" si="14"/>
        <v>0</v>
      </c>
      <c r="W39" s="51">
        <f t="shared" si="14"/>
        <v>0</v>
      </c>
      <c r="X39" s="51">
        <f t="shared" si="14"/>
        <v>0</v>
      </c>
      <c r="Y39" s="51">
        <f t="shared" si="14"/>
        <v>0</v>
      </c>
      <c r="Z39" s="51">
        <f t="shared" si="14"/>
        <v>0</v>
      </c>
      <c r="AA39" s="53">
        <f t="shared" si="15"/>
        <v>0</v>
      </c>
      <c r="AB39" s="53">
        <f>IF(C39=A_Stammdaten!$B$12,D_SAV!$Q39-D_SAV!$AC39,HLOOKUP(A_Stammdaten!$B$12-1,$AD$4:$AJ$1000,ROW(C39)-3,FALSE)-$AC39)</f>
        <v>0</v>
      </c>
      <c r="AC39" s="53">
        <f>HLOOKUP(A_Stammdaten!$B$12,$AD$4:$AJ$1000,ROW(C39)-3,FALSE)</f>
        <v>0</v>
      </c>
      <c r="AD39" s="53">
        <f t="shared" si="1"/>
        <v>0</v>
      </c>
      <c r="AE39" s="53">
        <f t="shared" si="2"/>
        <v>0</v>
      </c>
      <c r="AF39" s="53">
        <f t="shared" si="3"/>
        <v>0</v>
      </c>
      <c r="AG39" s="53">
        <f t="shared" si="4"/>
        <v>0</v>
      </c>
      <c r="AH39" s="53">
        <f t="shared" si="5"/>
        <v>0</v>
      </c>
      <c r="AI39" s="53">
        <f t="shared" si="6"/>
        <v>0</v>
      </c>
      <c r="AJ39" s="53">
        <f t="shared" si="7"/>
        <v>0</v>
      </c>
    </row>
    <row r="40" spans="1:36" s="35" customFormat="1" x14ac:dyDescent="0.25">
      <c r="A40" s="19"/>
      <c r="B40" s="19"/>
      <c r="C40" s="37"/>
      <c r="D40" s="19"/>
      <c r="E40" s="19"/>
      <c r="F40" s="19"/>
      <c r="G40" s="19"/>
      <c r="H40" s="19"/>
      <c r="I40" s="19"/>
      <c r="J40" s="19"/>
      <c r="K40" s="19"/>
      <c r="L40" s="19"/>
      <c r="M40" s="81">
        <f>IF(C40&gt;A_Stammdaten!$B$12,0,SUM(D40,E40,G40,I40:J40)-SUM(F40,H40,K40:L40))</f>
        <v>0</v>
      </c>
      <c r="N40" s="19"/>
      <c r="O40" s="19"/>
      <c r="P40" s="19"/>
      <c r="Q40" s="81">
        <f t="shared" si="8"/>
        <v>0</v>
      </c>
      <c r="R40" s="82">
        <f>IF(ISBLANK($B40),0,VLOOKUP($B40,Listen!$A$2:$C$45,2,FALSE))</f>
        <v>0</v>
      </c>
      <c r="S40" s="82">
        <f>IF(ISBLANK($B40),0,VLOOKUP($B40,Listen!$A$2:$C$45,3,FALSE))</f>
        <v>0</v>
      </c>
      <c r="T40" s="51">
        <f t="shared" si="14"/>
        <v>0</v>
      </c>
      <c r="U40" s="51">
        <f t="shared" si="14"/>
        <v>0</v>
      </c>
      <c r="V40" s="51">
        <f t="shared" si="14"/>
        <v>0</v>
      </c>
      <c r="W40" s="51">
        <f t="shared" si="14"/>
        <v>0</v>
      </c>
      <c r="X40" s="51">
        <f t="shared" si="14"/>
        <v>0</v>
      </c>
      <c r="Y40" s="51">
        <f t="shared" si="14"/>
        <v>0</v>
      </c>
      <c r="Z40" s="51">
        <f t="shared" si="14"/>
        <v>0</v>
      </c>
      <c r="AA40" s="53">
        <f t="shared" si="15"/>
        <v>0</v>
      </c>
      <c r="AB40" s="53">
        <f>IF(C40=A_Stammdaten!$B$12,D_SAV!$Q40-D_SAV!$AC40,HLOOKUP(A_Stammdaten!$B$12-1,$AD$4:$AJ$1000,ROW(C40)-3,FALSE)-$AC40)</f>
        <v>0</v>
      </c>
      <c r="AC40" s="53">
        <f>HLOOKUP(A_Stammdaten!$B$12,$AD$4:$AJ$1000,ROW(C40)-3,FALSE)</f>
        <v>0</v>
      </c>
      <c r="AD40" s="53">
        <f t="shared" si="1"/>
        <v>0</v>
      </c>
      <c r="AE40" s="53">
        <f t="shared" si="2"/>
        <v>0</v>
      </c>
      <c r="AF40" s="53">
        <f t="shared" si="3"/>
        <v>0</v>
      </c>
      <c r="AG40" s="53">
        <f t="shared" si="4"/>
        <v>0</v>
      </c>
      <c r="AH40" s="53">
        <f t="shared" si="5"/>
        <v>0</v>
      </c>
      <c r="AI40" s="53">
        <f t="shared" si="6"/>
        <v>0</v>
      </c>
      <c r="AJ40" s="53">
        <f t="shared" si="7"/>
        <v>0</v>
      </c>
    </row>
    <row r="41" spans="1:36" s="35" customFormat="1" x14ac:dyDescent="0.25">
      <c r="A41" s="19"/>
      <c r="B41" s="19"/>
      <c r="C41" s="37"/>
      <c r="D41" s="19"/>
      <c r="E41" s="19"/>
      <c r="F41" s="19"/>
      <c r="G41" s="19"/>
      <c r="H41" s="19"/>
      <c r="I41" s="19"/>
      <c r="J41" s="19"/>
      <c r="K41" s="19"/>
      <c r="L41" s="19"/>
      <c r="M41" s="81">
        <f>IF(C41&gt;A_Stammdaten!$B$12,0,SUM(D41,E41,G41,I41:J41)-SUM(F41,H41,K41:L41))</f>
        <v>0</v>
      </c>
      <c r="N41" s="19"/>
      <c r="O41" s="19"/>
      <c r="P41" s="19"/>
      <c r="Q41" s="81">
        <f t="shared" si="8"/>
        <v>0</v>
      </c>
      <c r="R41" s="82">
        <f>IF(ISBLANK($B41),0,VLOOKUP($B41,Listen!$A$2:$C$45,2,FALSE))</f>
        <v>0</v>
      </c>
      <c r="S41" s="82">
        <f>IF(ISBLANK($B41),0,VLOOKUP($B41,Listen!$A$2:$C$45,3,FALSE))</f>
        <v>0</v>
      </c>
      <c r="T41" s="51">
        <f t="shared" si="14"/>
        <v>0</v>
      </c>
      <c r="U41" s="51">
        <f t="shared" si="14"/>
        <v>0</v>
      </c>
      <c r="V41" s="51">
        <f t="shared" si="14"/>
        <v>0</v>
      </c>
      <c r="W41" s="51">
        <f t="shared" si="14"/>
        <v>0</v>
      </c>
      <c r="X41" s="51">
        <f t="shared" si="14"/>
        <v>0</v>
      </c>
      <c r="Y41" s="51">
        <f t="shared" si="14"/>
        <v>0</v>
      </c>
      <c r="Z41" s="51">
        <f t="shared" si="14"/>
        <v>0</v>
      </c>
      <c r="AA41" s="53">
        <f t="shared" si="15"/>
        <v>0</v>
      </c>
      <c r="AB41" s="53">
        <f>IF(C41=A_Stammdaten!$B$12,D_SAV!$Q41-D_SAV!$AC41,HLOOKUP(A_Stammdaten!$B$12-1,$AD$4:$AJ$1000,ROW(C41)-3,FALSE)-$AC41)</f>
        <v>0</v>
      </c>
      <c r="AC41" s="53">
        <f>HLOOKUP(A_Stammdaten!$B$12,$AD$4:$AJ$1000,ROW(C41)-3,FALSE)</f>
        <v>0</v>
      </c>
      <c r="AD41" s="53">
        <f t="shared" si="1"/>
        <v>0</v>
      </c>
      <c r="AE41" s="53">
        <f t="shared" si="2"/>
        <v>0</v>
      </c>
      <c r="AF41" s="53">
        <f t="shared" si="3"/>
        <v>0</v>
      </c>
      <c r="AG41" s="53">
        <f t="shared" si="4"/>
        <v>0</v>
      </c>
      <c r="AH41" s="53">
        <f t="shared" si="5"/>
        <v>0</v>
      </c>
      <c r="AI41" s="53">
        <f t="shared" si="6"/>
        <v>0</v>
      </c>
      <c r="AJ41" s="53">
        <f t="shared" si="7"/>
        <v>0</v>
      </c>
    </row>
    <row r="42" spans="1:36" s="35" customFormat="1" x14ac:dyDescent="0.25">
      <c r="A42" s="19"/>
      <c r="B42" s="19"/>
      <c r="C42" s="37"/>
      <c r="D42" s="19"/>
      <c r="E42" s="19"/>
      <c r="F42" s="19"/>
      <c r="G42" s="19"/>
      <c r="H42" s="19"/>
      <c r="I42" s="19"/>
      <c r="J42" s="19"/>
      <c r="K42" s="19"/>
      <c r="L42" s="19"/>
      <c r="M42" s="81">
        <f>IF(C42&gt;A_Stammdaten!$B$12,0,SUM(D42,E42,G42,I42:J42)-SUM(F42,H42,K42:L42))</f>
        <v>0</v>
      </c>
      <c r="N42" s="19"/>
      <c r="O42" s="19"/>
      <c r="P42" s="19"/>
      <c r="Q42" s="81">
        <f t="shared" si="8"/>
        <v>0</v>
      </c>
      <c r="R42" s="82">
        <f>IF(ISBLANK($B42),0,VLOOKUP($B42,Listen!$A$2:$C$45,2,FALSE))</f>
        <v>0</v>
      </c>
      <c r="S42" s="82">
        <f>IF(ISBLANK($B42),0,VLOOKUP($B42,Listen!$A$2:$C$45,3,FALSE))</f>
        <v>0</v>
      </c>
      <c r="T42" s="51">
        <f t="shared" si="14"/>
        <v>0</v>
      </c>
      <c r="U42" s="51">
        <f t="shared" si="14"/>
        <v>0</v>
      </c>
      <c r="V42" s="51">
        <f t="shared" si="14"/>
        <v>0</v>
      </c>
      <c r="W42" s="51">
        <f t="shared" si="14"/>
        <v>0</v>
      </c>
      <c r="X42" s="51">
        <f t="shared" si="14"/>
        <v>0</v>
      </c>
      <c r="Y42" s="51">
        <f t="shared" si="14"/>
        <v>0</v>
      </c>
      <c r="Z42" s="51">
        <f t="shared" si="14"/>
        <v>0</v>
      </c>
      <c r="AA42" s="53">
        <f t="shared" si="15"/>
        <v>0</v>
      </c>
      <c r="AB42" s="53">
        <f>IF(C42=A_Stammdaten!$B$12,D_SAV!$Q42-D_SAV!$AC42,HLOOKUP(A_Stammdaten!$B$12-1,$AD$4:$AJ$1000,ROW(C42)-3,FALSE)-$AC42)</f>
        <v>0</v>
      </c>
      <c r="AC42" s="53">
        <f>HLOOKUP(A_Stammdaten!$B$12,$AD$4:$AJ$1000,ROW(C42)-3,FALSE)</f>
        <v>0</v>
      </c>
      <c r="AD42" s="53">
        <f t="shared" si="1"/>
        <v>0</v>
      </c>
      <c r="AE42" s="53">
        <f t="shared" si="2"/>
        <v>0</v>
      </c>
      <c r="AF42" s="53">
        <f t="shared" si="3"/>
        <v>0</v>
      </c>
      <c r="AG42" s="53">
        <f t="shared" si="4"/>
        <v>0</v>
      </c>
      <c r="AH42" s="53">
        <f t="shared" si="5"/>
        <v>0</v>
      </c>
      <c r="AI42" s="53">
        <f t="shared" si="6"/>
        <v>0</v>
      </c>
      <c r="AJ42" s="53">
        <f t="shared" si="7"/>
        <v>0</v>
      </c>
    </row>
    <row r="43" spans="1:36" s="35" customFormat="1" x14ac:dyDescent="0.25">
      <c r="A43" s="19"/>
      <c r="B43" s="19"/>
      <c r="C43" s="37"/>
      <c r="D43" s="19"/>
      <c r="E43" s="19"/>
      <c r="F43" s="19"/>
      <c r="G43" s="19"/>
      <c r="H43" s="19"/>
      <c r="I43" s="19"/>
      <c r="J43" s="19"/>
      <c r="K43" s="19"/>
      <c r="L43" s="19"/>
      <c r="M43" s="81">
        <f>IF(C43&gt;A_Stammdaten!$B$12,0,SUM(D43,E43,G43,I43:J43)-SUM(F43,H43,K43:L43))</f>
        <v>0</v>
      </c>
      <c r="N43" s="19"/>
      <c r="O43" s="19"/>
      <c r="P43" s="19"/>
      <c r="Q43" s="81">
        <f t="shared" si="8"/>
        <v>0</v>
      </c>
      <c r="R43" s="82">
        <f>IF(ISBLANK($B43),0,VLOOKUP($B43,Listen!$A$2:$C$45,2,FALSE))</f>
        <v>0</v>
      </c>
      <c r="S43" s="82">
        <f>IF(ISBLANK($B43),0,VLOOKUP($B43,Listen!$A$2:$C$45,3,FALSE))</f>
        <v>0</v>
      </c>
      <c r="T43" s="51">
        <f t="shared" si="14"/>
        <v>0</v>
      </c>
      <c r="U43" s="51">
        <f t="shared" si="14"/>
        <v>0</v>
      </c>
      <c r="V43" s="51">
        <f t="shared" si="14"/>
        <v>0</v>
      </c>
      <c r="W43" s="51">
        <f t="shared" si="14"/>
        <v>0</v>
      </c>
      <c r="X43" s="51">
        <f t="shared" si="14"/>
        <v>0</v>
      </c>
      <c r="Y43" s="51">
        <f t="shared" si="14"/>
        <v>0</v>
      </c>
      <c r="Z43" s="51">
        <f t="shared" si="14"/>
        <v>0</v>
      </c>
      <c r="AA43" s="53">
        <f t="shared" si="15"/>
        <v>0</v>
      </c>
      <c r="AB43" s="53">
        <f>IF(C43=A_Stammdaten!$B$12,D_SAV!$Q43-D_SAV!$AC43,HLOOKUP(A_Stammdaten!$B$12-1,$AD$4:$AJ$1000,ROW(C43)-3,FALSE)-$AC43)</f>
        <v>0</v>
      </c>
      <c r="AC43" s="53">
        <f>HLOOKUP(A_Stammdaten!$B$12,$AD$4:$AJ$1000,ROW(C43)-3,FALSE)</f>
        <v>0</v>
      </c>
      <c r="AD43" s="53">
        <f t="shared" si="1"/>
        <v>0</v>
      </c>
      <c r="AE43" s="53">
        <f t="shared" si="2"/>
        <v>0</v>
      </c>
      <c r="AF43" s="53">
        <f t="shared" si="3"/>
        <v>0</v>
      </c>
      <c r="AG43" s="53">
        <f t="shared" si="4"/>
        <v>0</v>
      </c>
      <c r="AH43" s="53">
        <f t="shared" si="5"/>
        <v>0</v>
      </c>
      <c r="AI43" s="53">
        <f t="shared" si="6"/>
        <v>0</v>
      </c>
      <c r="AJ43" s="53">
        <f t="shared" si="7"/>
        <v>0</v>
      </c>
    </row>
    <row r="44" spans="1:36" s="35" customFormat="1" x14ac:dyDescent="0.25">
      <c r="A44" s="19"/>
      <c r="B44" s="19"/>
      <c r="C44" s="37"/>
      <c r="D44" s="19"/>
      <c r="E44" s="19"/>
      <c r="F44" s="19"/>
      <c r="G44" s="19"/>
      <c r="H44" s="19"/>
      <c r="I44" s="19"/>
      <c r="J44" s="19"/>
      <c r="K44" s="19"/>
      <c r="L44" s="19"/>
      <c r="M44" s="81">
        <f>IF(C44&gt;A_Stammdaten!$B$12,0,SUM(D44,E44,G44,I44:J44)-SUM(F44,H44,K44:L44))</f>
        <v>0</v>
      </c>
      <c r="N44" s="19"/>
      <c r="O44" s="19"/>
      <c r="P44" s="19"/>
      <c r="Q44" s="81">
        <f t="shared" si="8"/>
        <v>0</v>
      </c>
      <c r="R44" s="82">
        <f>IF(ISBLANK($B44),0,VLOOKUP($B44,Listen!$A$2:$C$45,2,FALSE))</f>
        <v>0</v>
      </c>
      <c r="S44" s="82">
        <f>IF(ISBLANK($B44),0,VLOOKUP($B44,Listen!$A$2:$C$45,3,FALSE))</f>
        <v>0</v>
      </c>
      <c r="T44" s="51">
        <f t="shared" si="14"/>
        <v>0</v>
      </c>
      <c r="U44" s="51">
        <f t="shared" si="14"/>
        <v>0</v>
      </c>
      <c r="V44" s="51">
        <f t="shared" si="14"/>
        <v>0</v>
      </c>
      <c r="W44" s="51">
        <f t="shared" si="14"/>
        <v>0</v>
      </c>
      <c r="X44" s="51">
        <f t="shared" si="14"/>
        <v>0</v>
      </c>
      <c r="Y44" s="51">
        <f t="shared" si="14"/>
        <v>0</v>
      </c>
      <c r="Z44" s="51">
        <f t="shared" si="14"/>
        <v>0</v>
      </c>
      <c r="AA44" s="53">
        <f t="shared" si="15"/>
        <v>0</v>
      </c>
      <c r="AB44" s="53">
        <f>IF(C44=A_Stammdaten!$B$12,D_SAV!$Q44-D_SAV!$AC44,HLOOKUP(A_Stammdaten!$B$12-1,$AD$4:$AJ$1000,ROW(C44)-3,FALSE)-$AC44)</f>
        <v>0</v>
      </c>
      <c r="AC44" s="53">
        <f>HLOOKUP(A_Stammdaten!$B$12,$AD$4:$AJ$1000,ROW(C44)-3,FALSE)</f>
        <v>0</v>
      </c>
      <c r="AD44" s="53">
        <f t="shared" si="1"/>
        <v>0</v>
      </c>
      <c r="AE44" s="53">
        <f t="shared" si="2"/>
        <v>0</v>
      </c>
      <c r="AF44" s="53">
        <f t="shared" si="3"/>
        <v>0</v>
      </c>
      <c r="AG44" s="53">
        <f t="shared" si="4"/>
        <v>0</v>
      </c>
      <c r="AH44" s="53">
        <f t="shared" si="5"/>
        <v>0</v>
      </c>
      <c r="AI44" s="53">
        <f t="shared" si="6"/>
        <v>0</v>
      </c>
      <c r="AJ44" s="53">
        <f t="shared" si="7"/>
        <v>0</v>
      </c>
    </row>
    <row r="45" spans="1:36" s="35" customFormat="1" x14ac:dyDescent="0.25">
      <c r="A45" s="19"/>
      <c r="B45" s="19"/>
      <c r="C45" s="37"/>
      <c r="D45" s="19"/>
      <c r="E45" s="19"/>
      <c r="F45" s="19"/>
      <c r="G45" s="19"/>
      <c r="H45" s="19"/>
      <c r="I45" s="19"/>
      <c r="J45" s="19"/>
      <c r="K45" s="19"/>
      <c r="L45" s="19"/>
      <c r="M45" s="81">
        <f>IF(C45&gt;A_Stammdaten!$B$12,0,SUM(D45,E45,G45,I45:J45)-SUM(F45,H45,K45:L45))</f>
        <v>0</v>
      </c>
      <c r="N45" s="19"/>
      <c r="O45" s="19"/>
      <c r="P45" s="19"/>
      <c r="Q45" s="81">
        <f t="shared" si="8"/>
        <v>0</v>
      </c>
      <c r="R45" s="82">
        <f>IF(ISBLANK($B45),0,VLOOKUP($B45,Listen!$A$2:$C$45,2,FALSE))</f>
        <v>0</v>
      </c>
      <c r="S45" s="82">
        <f>IF(ISBLANK($B45),0,VLOOKUP($B45,Listen!$A$2:$C$45,3,FALSE))</f>
        <v>0</v>
      </c>
      <c r="T45" s="51">
        <f t="shared" si="14"/>
        <v>0</v>
      </c>
      <c r="U45" s="51">
        <f t="shared" si="14"/>
        <v>0</v>
      </c>
      <c r="V45" s="51">
        <f t="shared" si="14"/>
        <v>0</v>
      </c>
      <c r="W45" s="51">
        <f t="shared" si="14"/>
        <v>0</v>
      </c>
      <c r="X45" s="51">
        <f t="shared" si="14"/>
        <v>0</v>
      </c>
      <c r="Y45" s="51">
        <f t="shared" si="14"/>
        <v>0</v>
      </c>
      <c r="Z45" s="51">
        <f t="shared" si="14"/>
        <v>0</v>
      </c>
      <c r="AA45" s="53">
        <f t="shared" si="15"/>
        <v>0</v>
      </c>
      <c r="AB45" s="53">
        <f>IF(C45=A_Stammdaten!$B$12,D_SAV!$Q45-D_SAV!$AC45,HLOOKUP(A_Stammdaten!$B$12-1,$AD$4:$AJ$1000,ROW(C45)-3,FALSE)-$AC45)</f>
        <v>0</v>
      </c>
      <c r="AC45" s="53">
        <f>HLOOKUP(A_Stammdaten!$B$12,$AD$4:$AJ$1000,ROW(C45)-3,FALSE)</f>
        <v>0</v>
      </c>
      <c r="AD45" s="53">
        <f t="shared" si="1"/>
        <v>0</v>
      </c>
      <c r="AE45" s="53">
        <f t="shared" si="2"/>
        <v>0</v>
      </c>
      <c r="AF45" s="53">
        <f t="shared" si="3"/>
        <v>0</v>
      </c>
      <c r="AG45" s="53">
        <f t="shared" si="4"/>
        <v>0</v>
      </c>
      <c r="AH45" s="53">
        <f t="shared" si="5"/>
        <v>0</v>
      </c>
      <c r="AI45" s="53">
        <f t="shared" si="6"/>
        <v>0</v>
      </c>
      <c r="AJ45" s="53">
        <f t="shared" si="7"/>
        <v>0</v>
      </c>
    </row>
    <row r="46" spans="1:36" s="35" customFormat="1" x14ac:dyDescent="0.25">
      <c r="A46" s="19"/>
      <c r="B46" s="19"/>
      <c r="C46" s="37"/>
      <c r="D46" s="19"/>
      <c r="E46" s="19"/>
      <c r="F46" s="19"/>
      <c r="G46" s="19"/>
      <c r="H46" s="19"/>
      <c r="I46" s="19"/>
      <c r="J46" s="19"/>
      <c r="K46" s="19"/>
      <c r="L46" s="19"/>
      <c r="M46" s="81">
        <f>IF(C46&gt;A_Stammdaten!$B$12,0,SUM(D46,E46,G46,I46:J46)-SUM(F46,H46,K46:L46))</f>
        <v>0</v>
      </c>
      <c r="N46" s="19"/>
      <c r="O46" s="19"/>
      <c r="P46" s="19"/>
      <c r="Q46" s="81">
        <f t="shared" si="8"/>
        <v>0</v>
      </c>
      <c r="R46" s="82">
        <f>IF(ISBLANK($B46),0,VLOOKUP($B46,Listen!$A$2:$C$45,2,FALSE))</f>
        <v>0</v>
      </c>
      <c r="S46" s="82">
        <f>IF(ISBLANK($B46),0,VLOOKUP($B46,Listen!$A$2:$C$45,3,FALSE))</f>
        <v>0</v>
      </c>
      <c r="T46" s="51">
        <f t="shared" si="14"/>
        <v>0</v>
      </c>
      <c r="U46" s="51">
        <f t="shared" si="14"/>
        <v>0</v>
      </c>
      <c r="V46" s="51">
        <f t="shared" si="14"/>
        <v>0</v>
      </c>
      <c r="W46" s="51">
        <f t="shared" si="14"/>
        <v>0</v>
      </c>
      <c r="X46" s="51">
        <f t="shared" si="14"/>
        <v>0</v>
      </c>
      <c r="Y46" s="51">
        <f t="shared" si="14"/>
        <v>0</v>
      </c>
      <c r="Z46" s="51">
        <f t="shared" si="14"/>
        <v>0</v>
      </c>
      <c r="AA46" s="53">
        <f t="shared" si="15"/>
        <v>0</v>
      </c>
      <c r="AB46" s="53">
        <f>IF(C46=A_Stammdaten!$B$12,D_SAV!$Q46-D_SAV!$AC46,HLOOKUP(A_Stammdaten!$B$12-1,$AD$4:$AJ$1000,ROW(C46)-3,FALSE)-$AC46)</f>
        <v>0</v>
      </c>
      <c r="AC46" s="53">
        <f>HLOOKUP(A_Stammdaten!$B$12,$AD$4:$AJ$1000,ROW(C46)-3,FALSE)</f>
        <v>0</v>
      </c>
      <c r="AD46" s="53">
        <f t="shared" si="1"/>
        <v>0</v>
      </c>
      <c r="AE46" s="53">
        <f t="shared" si="2"/>
        <v>0</v>
      </c>
      <c r="AF46" s="53">
        <f t="shared" si="3"/>
        <v>0</v>
      </c>
      <c r="AG46" s="53">
        <f t="shared" si="4"/>
        <v>0</v>
      </c>
      <c r="AH46" s="53">
        <f t="shared" si="5"/>
        <v>0</v>
      </c>
      <c r="AI46" s="53">
        <f t="shared" si="6"/>
        <v>0</v>
      </c>
      <c r="AJ46" s="53">
        <f t="shared" si="7"/>
        <v>0</v>
      </c>
    </row>
    <row r="47" spans="1:36" s="35" customFormat="1" x14ac:dyDescent="0.25">
      <c r="A47" s="19"/>
      <c r="B47" s="19"/>
      <c r="C47" s="37"/>
      <c r="D47" s="19"/>
      <c r="E47" s="19"/>
      <c r="F47" s="19"/>
      <c r="G47" s="19"/>
      <c r="H47" s="19"/>
      <c r="I47" s="19"/>
      <c r="J47" s="19"/>
      <c r="K47" s="19"/>
      <c r="L47" s="19"/>
      <c r="M47" s="81">
        <f>IF(C47&gt;A_Stammdaten!$B$12,0,SUM(D47,E47,G47,I47:J47)-SUM(F47,H47,K47:L47))</f>
        <v>0</v>
      </c>
      <c r="N47" s="19"/>
      <c r="O47" s="19"/>
      <c r="P47" s="19"/>
      <c r="Q47" s="81">
        <f t="shared" si="8"/>
        <v>0</v>
      </c>
      <c r="R47" s="82">
        <f>IF(ISBLANK($B47),0,VLOOKUP($B47,Listen!$A$2:$C$45,2,FALSE))</f>
        <v>0</v>
      </c>
      <c r="S47" s="82">
        <f>IF(ISBLANK($B47),0,VLOOKUP($B47,Listen!$A$2:$C$45,3,FALSE))</f>
        <v>0</v>
      </c>
      <c r="T47" s="51">
        <f t="shared" si="14"/>
        <v>0</v>
      </c>
      <c r="U47" s="51">
        <f t="shared" si="14"/>
        <v>0</v>
      </c>
      <c r="V47" s="51">
        <f t="shared" si="14"/>
        <v>0</v>
      </c>
      <c r="W47" s="51">
        <f t="shared" si="14"/>
        <v>0</v>
      </c>
      <c r="X47" s="51">
        <f t="shared" si="14"/>
        <v>0</v>
      </c>
      <c r="Y47" s="51">
        <f t="shared" si="14"/>
        <v>0</v>
      </c>
      <c r="Z47" s="51">
        <f t="shared" si="14"/>
        <v>0</v>
      </c>
      <c r="AA47" s="53">
        <f t="shared" si="15"/>
        <v>0</v>
      </c>
      <c r="AB47" s="53">
        <f>IF(C47=A_Stammdaten!$B$12,D_SAV!$Q47-D_SAV!$AC47,HLOOKUP(A_Stammdaten!$B$12-1,$AD$4:$AJ$1000,ROW(C47)-3,FALSE)-$AC47)</f>
        <v>0</v>
      </c>
      <c r="AC47" s="53">
        <f>HLOOKUP(A_Stammdaten!$B$12,$AD$4:$AJ$1000,ROW(C47)-3,FALSE)</f>
        <v>0</v>
      </c>
      <c r="AD47" s="53">
        <f t="shared" si="1"/>
        <v>0</v>
      </c>
      <c r="AE47" s="53">
        <f t="shared" si="2"/>
        <v>0</v>
      </c>
      <c r="AF47" s="53">
        <f t="shared" si="3"/>
        <v>0</v>
      </c>
      <c r="AG47" s="53">
        <f t="shared" si="4"/>
        <v>0</v>
      </c>
      <c r="AH47" s="53">
        <f t="shared" si="5"/>
        <v>0</v>
      </c>
      <c r="AI47" s="53">
        <f t="shared" si="6"/>
        <v>0</v>
      </c>
      <c r="AJ47" s="53">
        <f t="shared" si="7"/>
        <v>0</v>
      </c>
    </row>
    <row r="48" spans="1:36" s="35" customFormat="1" x14ac:dyDescent="0.25">
      <c r="A48" s="19"/>
      <c r="B48" s="19"/>
      <c r="C48" s="37"/>
      <c r="D48" s="19"/>
      <c r="E48" s="19"/>
      <c r="F48" s="19"/>
      <c r="G48" s="19"/>
      <c r="H48" s="19"/>
      <c r="I48" s="19"/>
      <c r="J48" s="19"/>
      <c r="K48" s="19"/>
      <c r="L48" s="19"/>
      <c r="M48" s="81">
        <f>IF(C48&gt;A_Stammdaten!$B$12,0,SUM(D48,E48,G48,I48:J48)-SUM(F48,H48,K48:L48))</f>
        <v>0</v>
      </c>
      <c r="N48" s="19"/>
      <c r="O48" s="19"/>
      <c r="P48" s="19"/>
      <c r="Q48" s="81">
        <f t="shared" si="8"/>
        <v>0</v>
      </c>
      <c r="R48" s="82">
        <f>IF(ISBLANK($B48),0,VLOOKUP($B48,Listen!$A$2:$C$45,2,FALSE))</f>
        <v>0</v>
      </c>
      <c r="S48" s="82">
        <f>IF(ISBLANK($B48),0,VLOOKUP($B48,Listen!$A$2:$C$45,3,FALSE))</f>
        <v>0</v>
      </c>
      <c r="T48" s="51">
        <f t="shared" si="14"/>
        <v>0</v>
      </c>
      <c r="U48" s="51">
        <f t="shared" si="14"/>
        <v>0</v>
      </c>
      <c r="V48" s="51">
        <f t="shared" si="14"/>
        <v>0</v>
      </c>
      <c r="W48" s="51">
        <f t="shared" si="14"/>
        <v>0</v>
      </c>
      <c r="X48" s="51">
        <f t="shared" si="14"/>
        <v>0</v>
      </c>
      <c r="Y48" s="51">
        <f t="shared" si="14"/>
        <v>0</v>
      </c>
      <c r="Z48" s="51">
        <f t="shared" si="14"/>
        <v>0</v>
      </c>
      <c r="AA48" s="53">
        <f t="shared" si="15"/>
        <v>0</v>
      </c>
      <c r="AB48" s="53">
        <f>IF(C48=A_Stammdaten!$B$12,D_SAV!$Q48-D_SAV!$AC48,HLOOKUP(A_Stammdaten!$B$12-1,$AD$4:$AJ$1000,ROW(C48)-3,FALSE)-$AC48)</f>
        <v>0</v>
      </c>
      <c r="AC48" s="53">
        <f>HLOOKUP(A_Stammdaten!$B$12,$AD$4:$AJ$1000,ROW(C48)-3,FALSE)</f>
        <v>0</v>
      </c>
      <c r="AD48" s="53">
        <f t="shared" si="1"/>
        <v>0</v>
      </c>
      <c r="AE48" s="53">
        <f t="shared" si="2"/>
        <v>0</v>
      </c>
      <c r="AF48" s="53">
        <f t="shared" si="3"/>
        <v>0</v>
      </c>
      <c r="AG48" s="53">
        <f t="shared" si="4"/>
        <v>0</v>
      </c>
      <c r="AH48" s="53">
        <f t="shared" si="5"/>
        <v>0</v>
      </c>
      <c r="AI48" s="53">
        <f t="shared" si="6"/>
        <v>0</v>
      </c>
      <c r="AJ48" s="53">
        <f t="shared" si="7"/>
        <v>0</v>
      </c>
    </row>
    <row r="49" spans="1:36" s="35" customFormat="1" x14ac:dyDescent="0.25">
      <c r="A49" s="19"/>
      <c r="B49" s="19"/>
      <c r="C49" s="37"/>
      <c r="D49" s="19"/>
      <c r="E49" s="19"/>
      <c r="F49" s="19"/>
      <c r="G49" s="19"/>
      <c r="H49" s="19"/>
      <c r="I49" s="19"/>
      <c r="J49" s="19"/>
      <c r="K49" s="19"/>
      <c r="L49" s="19"/>
      <c r="M49" s="81">
        <f>IF(C49&gt;A_Stammdaten!$B$12,0,SUM(D49,E49,G49,I49:J49)-SUM(F49,H49,K49:L49))</f>
        <v>0</v>
      </c>
      <c r="N49" s="19"/>
      <c r="O49" s="19"/>
      <c r="P49" s="19"/>
      <c r="Q49" s="81">
        <f t="shared" si="8"/>
        <v>0</v>
      </c>
      <c r="R49" s="82">
        <f>IF(ISBLANK($B49),0,VLOOKUP($B49,Listen!$A$2:$C$45,2,FALSE))</f>
        <v>0</v>
      </c>
      <c r="S49" s="82">
        <f>IF(ISBLANK($B49),0,VLOOKUP($B49,Listen!$A$2:$C$45,3,FALSE))</f>
        <v>0</v>
      </c>
      <c r="T49" s="51">
        <f t="shared" si="14"/>
        <v>0</v>
      </c>
      <c r="U49" s="51">
        <f t="shared" si="14"/>
        <v>0</v>
      </c>
      <c r="V49" s="51">
        <f t="shared" si="14"/>
        <v>0</v>
      </c>
      <c r="W49" s="51">
        <f t="shared" si="14"/>
        <v>0</v>
      </c>
      <c r="X49" s="51">
        <f t="shared" si="14"/>
        <v>0</v>
      </c>
      <c r="Y49" s="51">
        <f t="shared" si="14"/>
        <v>0</v>
      </c>
      <c r="Z49" s="51">
        <f t="shared" si="14"/>
        <v>0</v>
      </c>
      <c r="AA49" s="53">
        <f t="shared" si="15"/>
        <v>0</v>
      </c>
      <c r="AB49" s="53">
        <f>IF(C49=A_Stammdaten!$B$12,D_SAV!$Q49-D_SAV!$AC49,HLOOKUP(A_Stammdaten!$B$12-1,$AD$4:$AJ$1000,ROW(C49)-3,FALSE)-$AC49)</f>
        <v>0</v>
      </c>
      <c r="AC49" s="53">
        <f>HLOOKUP(A_Stammdaten!$B$12,$AD$4:$AJ$1000,ROW(C49)-3,FALSE)</f>
        <v>0</v>
      </c>
      <c r="AD49" s="53">
        <f t="shared" si="1"/>
        <v>0</v>
      </c>
      <c r="AE49" s="53">
        <f t="shared" si="2"/>
        <v>0</v>
      </c>
      <c r="AF49" s="53">
        <f t="shared" si="3"/>
        <v>0</v>
      </c>
      <c r="AG49" s="53">
        <f t="shared" si="4"/>
        <v>0</v>
      </c>
      <c r="AH49" s="53">
        <f t="shared" si="5"/>
        <v>0</v>
      </c>
      <c r="AI49" s="53">
        <f t="shared" si="6"/>
        <v>0</v>
      </c>
      <c r="AJ49" s="53">
        <f t="shared" si="7"/>
        <v>0</v>
      </c>
    </row>
    <row r="50" spans="1:36" s="35" customFormat="1" x14ac:dyDescent="0.25">
      <c r="A50" s="19"/>
      <c r="B50" s="19"/>
      <c r="C50" s="37"/>
      <c r="D50" s="19"/>
      <c r="E50" s="19"/>
      <c r="F50" s="19"/>
      <c r="G50" s="19"/>
      <c r="H50" s="19"/>
      <c r="I50" s="19"/>
      <c r="J50" s="19"/>
      <c r="K50" s="19"/>
      <c r="L50" s="19"/>
      <c r="M50" s="81">
        <f>IF(C50&gt;A_Stammdaten!$B$12,0,SUM(D50,E50,G50,I50:J50)-SUM(F50,H50,K50:L50))</f>
        <v>0</v>
      </c>
      <c r="N50" s="19"/>
      <c r="O50" s="19"/>
      <c r="P50" s="19"/>
      <c r="Q50" s="81">
        <f t="shared" si="8"/>
        <v>0</v>
      </c>
      <c r="R50" s="82">
        <f>IF(ISBLANK($B50),0,VLOOKUP($B50,Listen!$A$2:$C$45,2,FALSE))</f>
        <v>0</v>
      </c>
      <c r="S50" s="82">
        <f>IF(ISBLANK($B50),0,VLOOKUP($B50,Listen!$A$2:$C$45,3,FALSE))</f>
        <v>0</v>
      </c>
      <c r="T50" s="51">
        <f t="shared" si="14"/>
        <v>0</v>
      </c>
      <c r="U50" s="51">
        <f t="shared" si="14"/>
        <v>0</v>
      </c>
      <c r="V50" s="51">
        <f t="shared" si="14"/>
        <v>0</v>
      </c>
      <c r="W50" s="51">
        <f t="shared" si="14"/>
        <v>0</v>
      </c>
      <c r="X50" s="51">
        <f t="shared" si="14"/>
        <v>0</v>
      </c>
      <c r="Y50" s="51">
        <f t="shared" si="14"/>
        <v>0</v>
      </c>
      <c r="Z50" s="51">
        <f t="shared" si="14"/>
        <v>0</v>
      </c>
      <c r="AA50" s="53">
        <f t="shared" si="15"/>
        <v>0</v>
      </c>
      <c r="AB50" s="53">
        <f>IF(C50=A_Stammdaten!$B$12,D_SAV!$Q50-D_SAV!$AC50,HLOOKUP(A_Stammdaten!$B$12-1,$AD$4:$AJ$1000,ROW(C50)-3,FALSE)-$AC50)</f>
        <v>0</v>
      </c>
      <c r="AC50" s="53">
        <f>HLOOKUP(A_Stammdaten!$B$12,$AD$4:$AJ$1000,ROW(C50)-3,FALSE)</f>
        <v>0</v>
      </c>
      <c r="AD50" s="53">
        <f t="shared" si="1"/>
        <v>0</v>
      </c>
      <c r="AE50" s="53">
        <f t="shared" si="2"/>
        <v>0</v>
      </c>
      <c r="AF50" s="53">
        <f t="shared" si="3"/>
        <v>0</v>
      </c>
      <c r="AG50" s="53">
        <f t="shared" si="4"/>
        <v>0</v>
      </c>
      <c r="AH50" s="53">
        <f t="shared" si="5"/>
        <v>0</v>
      </c>
      <c r="AI50" s="53">
        <f t="shared" si="6"/>
        <v>0</v>
      </c>
      <c r="AJ50" s="53">
        <f t="shared" si="7"/>
        <v>0</v>
      </c>
    </row>
    <row r="51" spans="1:36" s="35" customFormat="1" x14ac:dyDescent="0.25">
      <c r="A51" s="19"/>
      <c r="B51" s="19"/>
      <c r="C51" s="37"/>
      <c r="D51" s="19"/>
      <c r="E51" s="19"/>
      <c r="F51" s="19"/>
      <c r="G51" s="19"/>
      <c r="H51" s="19"/>
      <c r="I51" s="19"/>
      <c r="J51" s="19"/>
      <c r="K51" s="19"/>
      <c r="L51" s="19"/>
      <c r="M51" s="81">
        <f>IF(C51&gt;A_Stammdaten!$B$12,0,SUM(D51,E51,G51,I51:J51)-SUM(F51,H51,K51:L51))</f>
        <v>0</v>
      </c>
      <c r="N51" s="19"/>
      <c r="O51" s="19"/>
      <c r="P51" s="19"/>
      <c r="Q51" s="81">
        <f t="shared" si="8"/>
        <v>0</v>
      </c>
      <c r="R51" s="82">
        <f>IF(ISBLANK($B51),0,VLOOKUP($B51,Listen!$A$2:$C$45,2,FALSE))</f>
        <v>0</v>
      </c>
      <c r="S51" s="82">
        <f>IF(ISBLANK($B51),0,VLOOKUP($B51,Listen!$A$2:$C$45,3,FALSE))</f>
        <v>0</v>
      </c>
      <c r="T51" s="51">
        <f t="shared" si="14"/>
        <v>0</v>
      </c>
      <c r="U51" s="51">
        <f t="shared" si="14"/>
        <v>0</v>
      </c>
      <c r="V51" s="51">
        <f t="shared" si="14"/>
        <v>0</v>
      </c>
      <c r="W51" s="51">
        <f t="shared" si="14"/>
        <v>0</v>
      </c>
      <c r="X51" s="51">
        <f t="shared" si="14"/>
        <v>0</v>
      </c>
      <c r="Y51" s="51">
        <f t="shared" si="14"/>
        <v>0</v>
      </c>
      <c r="Z51" s="51">
        <f t="shared" si="14"/>
        <v>0</v>
      </c>
      <c r="AA51" s="53">
        <f t="shared" si="15"/>
        <v>0</v>
      </c>
      <c r="AB51" s="53">
        <f>IF(C51=A_Stammdaten!$B$12,D_SAV!$Q51-D_SAV!$AC51,HLOOKUP(A_Stammdaten!$B$12-1,$AD$4:$AJ$1000,ROW(C51)-3,FALSE)-$AC51)</f>
        <v>0</v>
      </c>
      <c r="AC51" s="53">
        <f>HLOOKUP(A_Stammdaten!$B$12,$AD$4:$AJ$1000,ROW(C51)-3,FALSE)</f>
        <v>0</v>
      </c>
      <c r="AD51" s="53">
        <f t="shared" si="1"/>
        <v>0</v>
      </c>
      <c r="AE51" s="53">
        <f t="shared" si="2"/>
        <v>0</v>
      </c>
      <c r="AF51" s="53">
        <f t="shared" si="3"/>
        <v>0</v>
      </c>
      <c r="AG51" s="53">
        <f t="shared" si="4"/>
        <v>0</v>
      </c>
      <c r="AH51" s="53">
        <f t="shared" si="5"/>
        <v>0</v>
      </c>
      <c r="AI51" s="53">
        <f t="shared" si="6"/>
        <v>0</v>
      </c>
      <c r="AJ51" s="53">
        <f t="shared" si="7"/>
        <v>0</v>
      </c>
    </row>
    <row r="52" spans="1:36" s="35" customFormat="1" x14ac:dyDescent="0.25">
      <c r="A52" s="19"/>
      <c r="B52" s="19"/>
      <c r="C52" s="37"/>
      <c r="D52" s="19"/>
      <c r="E52" s="19"/>
      <c r="F52" s="19"/>
      <c r="G52" s="19"/>
      <c r="H52" s="19"/>
      <c r="I52" s="19"/>
      <c r="J52" s="19"/>
      <c r="K52" s="19"/>
      <c r="L52" s="19"/>
      <c r="M52" s="81">
        <f>IF(C52&gt;A_Stammdaten!$B$12,0,SUM(D52,E52,G52,I52:J52)-SUM(F52,H52,K52:L52))</f>
        <v>0</v>
      </c>
      <c r="N52" s="19"/>
      <c r="O52" s="19"/>
      <c r="P52" s="19"/>
      <c r="Q52" s="81">
        <f t="shared" si="8"/>
        <v>0</v>
      </c>
      <c r="R52" s="82">
        <f>IF(ISBLANK($B52),0,VLOOKUP($B52,Listen!$A$2:$C$45,2,FALSE))</f>
        <v>0</v>
      </c>
      <c r="S52" s="82">
        <f>IF(ISBLANK($B52),0,VLOOKUP($B52,Listen!$A$2:$C$45,3,FALSE))</f>
        <v>0</v>
      </c>
      <c r="T52" s="51">
        <f t="shared" si="14"/>
        <v>0</v>
      </c>
      <c r="U52" s="51">
        <f t="shared" si="14"/>
        <v>0</v>
      </c>
      <c r="V52" s="51">
        <f t="shared" si="14"/>
        <v>0</v>
      </c>
      <c r="W52" s="51">
        <f t="shared" si="14"/>
        <v>0</v>
      </c>
      <c r="X52" s="51">
        <f t="shared" si="14"/>
        <v>0</v>
      </c>
      <c r="Y52" s="51">
        <f t="shared" si="14"/>
        <v>0</v>
      </c>
      <c r="Z52" s="51">
        <f t="shared" si="14"/>
        <v>0</v>
      </c>
      <c r="AA52" s="53">
        <f t="shared" si="15"/>
        <v>0</v>
      </c>
      <c r="AB52" s="53">
        <f>IF(C52=A_Stammdaten!$B$12,D_SAV!$Q52-D_SAV!$AC52,HLOOKUP(A_Stammdaten!$B$12-1,$AD$4:$AJ$1000,ROW(C52)-3,FALSE)-$AC52)</f>
        <v>0</v>
      </c>
      <c r="AC52" s="53">
        <f>HLOOKUP(A_Stammdaten!$B$12,$AD$4:$AJ$1000,ROW(C52)-3,FALSE)</f>
        <v>0</v>
      </c>
      <c r="AD52" s="53">
        <f t="shared" si="1"/>
        <v>0</v>
      </c>
      <c r="AE52" s="53">
        <f t="shared" si="2"/>
        <v>0</v>
      </c>
      <c r="AF52" s="53">
        <f t="shared" si="3"/>
        <v>0</v>
      </c>
      <c r="AG52" s="53">
        <f t="shared" si="4"/>
        <v>0</v>
      </c>
      <c r="AH52" s="53">
        <f t="shared" si="5"/>
        <v>0</v>
      </c>
      <c r="AI52" s="53">
        <f t="shared" si="6"/>
        <v>0</v>
      </c>
      <c r="AJ52" s="53">
        <f t="shared" si="7"/>
        <v>0</v>
      </c>
    </row>
    <row r="53" spans="1:36" s="35" customFormat="1" x14ac:dyDescent="0.25">
      <c r="A53" s="19"/>
      <c r="B53" s="19"/>
      <c r="C53" s="37"/>
      <c r="D53" s="19"/>
      <c r="E53" s="19"/>
      <c r="F53" s="19"/>
      <c r="G53" s="19"/>
      <c r="H53" s="19"/>
      <c r="I53" s="19"/>
      <c r="J53" s="19"/>
      <c r="K53" s="19"/>
      <c r="L53" s="19"/>
      <c r="M53" s="81">
        <f>IF(C53&gt;A_Stammdaten!$B$12,0,SUM(D53,E53,G53,I53:J53)-SUM(F53,H53,K53:L53))</f>
        <v>0</v>
      </c>
      <c r="N53" s="19"/>
      <c r="O53" s="19"/>
      <c r="P53" s="19"/>
      <c r="Q53" s="81">
        <f t="shared" si="8"/>
        <v>0</v>
      </c>
      <c r="R53" s="82">
        <f>IF(ISBLANK($B53),0,VLOOKUP($B53,Listen!$A$2:$C$45,2,FALSE))</f>
        <v>0</v>
      </c>
      <c r="S53" s="82">
        <f>IF(ISBLANK($B53),0,VLOOKUP($B53,Listen!$A$2:$C$45,3,FALSE))</f>
        <v>0</v>
      </c>
      <c r="T53" s="51">
        <f t="shared" si="14"/>
        <v>0</v>
      </c>
      <c r="U53" s="51">
        <f t="shared" si="14"/>
        <v>0</v>
      </c>
      <c r="V53" s="51">
        <f t="shared" si="14"/>
        <v>0</v>
      </c>
      <c r="W53" s="51">
        <f t="shared" si="14"/>
        <v>0</v>
      </c>
      <c r="X53" s="51">
        <f t="shared" si="14"/>
        <v>0</v>
      </c>
      <c r="Y53" s="51">
        <f t="shared" si="14"/>
        <v>0</v>
      </c>
      <c r="Z53" s="51">
        <f t="shared" si="14"/>
        <v>0</v>
      </c>
      <c r="AA53" s="53">
        <f t="shared" si="15"/>
        <v>0</v>
      </c>
      <c r="AB53" s="53">
        <f>IF(C53=A_Stammdaten!$B$12,D_SAV!$Q53-D_SAV!$AC53,HLOOKUP(A_Stammdaten!$B$12-1,$AD$4:$AJ$1000,ROW(C53)-3,FALSE)-$AC53)</f>
        <v>0</v>
      </c>
      <c r="AC53" s="53">
        <f>HLOOKUP(A_Stammdaten!$B$12,$AD$4:$AJ$1000,ROW(C53)-3,FALSE)</f>
        <v>0</v>
      </c>
      <c r="AD53" s="53">
        <f t="shared" si="1"/>
        <v>0</v>
      </c>
      <c r="AE53" s="53">
        <f t="shared" si="2"/>
        <v>0</v>
      </c>
      <c r="AF53" s="53">
        <f t="shared" si="3"/>
        <v>0</v>
      </c>
      <c r="AG53" s="53">
        <f t="shared" si="4"/>
        <v>0</v>
      </c>
      <c r="AH53" s="53">
        <f t="shared" si="5"/>
        <v>0</v>
      </c>
      <c r="AI53" s="53">
        <f t="shared" si="6"/>
        <v>0</v>
      </c>
      <c r="AJ53" s="53">
        <f t="shared" si="7"/>
        <v>0</v>
      </c>
    </row>
    <row r="54" spans="1:36" s="35" customFormat="1" x14ac:dyDescent="0.25">
      <c r="A54" s="19"/>
      <c r="B54" s="19"/>
      <c r="C54" s="37"/>
      <c r="D54" s="19"/>
      <c r="E54" s="19"/>
      <c r="F54" s="19"/>
      <c r="G54" s="19"/>
      <c r="H54" s="19"/>
      <c r="I54" s="19"/>
      <c r="J54" s="19"/>
      <c r="K54" s="19"/>
      <c r="L54" s="19"/>
      <c r="M54" s="81">
        <f>IF(C54&gt;A_Stammdaten!$B$12,0,SUM(D54,E54,G54,I54:J54)-SUM(F54,H54,K54:L54))</f>
        <v>0</v>
      </c>
      <c r="N54" s="19"/>
      <c r="O54" s="19"/>
      <c r="P54" s="19"/>
      <c r="Q54" s="81">
        <f t="shared" si="8"/>
        <v>0</v>
      </c>
      <c r="R54" s="82">
        <f>IF(ISBLANK($B54),0,VLOOKUP($B54,Listen!$A$2:$C$45,2,FALSE))</f>
        <v>0</v>
      </c>
      <c r="S54" s="82">
        <f>IF(ISBLANK($B54),0,VLOOKUP($B54,Listen!$A$2:$C$45,3,FALSE))</f>
        <v>0</v>
      </c>
      <c r="T54" s="51">
        <f t="shared" si="14"/>
        <v>0</v>
      </c>
      <c r="U54" s="51">
        <f t="shared" si="14"/>
        <v>0</v>
      </c>
      <c r="V54" s="51">
        <f t="shared" si="14"/>
        <v>0</v>
      </c>
      <c r="W54" s="51">
        <f t="shared" si="14"/>
        <v>0</v>
      </c>
      <c r="X54" s="51">
        <f t="shared" si="14"/>
        <v>0</v>
      </c>
      <c r="Y54" s="51">
        <f t="shared" si="14"/>
        <v>0</v>
      </c>
      <c r="Z54" s="51">
        <f t="shared" si="14"/>
        <v>0</v>
      </c>
      <c r="AA54" s="53">
        <f t="shared" si="15"/>
        <v>0</v>
      </c>
      <c r="AB54" s="53">
        <f>IF(C54=A_Stammdaten!$B$12,D_SAV!$Q54-D_SAV!$AC54,HLOOKUP(A_Stammdaten!$B$12-1,$AD$4:$AJ$1000,ROW(C54)-3,FALSE)-$AC54)</f>
        <v>0</v>
      </c>
      <c r="AC54" s="53">
        <f>HLOOKUP(A_Stammdaten!$B$12,$AD$4:$AJ$1000,ROW(C54)-3,FALSE)</f>
        <v>0</v>
      </c>
      <c r="AD54" s="53">
        <f t="shared" si="1"/>
        <v>0</v>
      </c>
      <c r="AE54" s="53">
        <f t="shared" si="2"/>
        <v>0</v>
      </c>
      <c r="AF54" s="53">
        <f t="shared" si="3"/>
        <v>0</v>
      </c>
      <c r="AG54" s="53">
        <f t="shared" si="4"/>
        <v>0</v>
      </c>
      <c r="AH54" s="53">
        <f t="shared" si="5"/>
        <v>0</v>
      </c>
      <c r="AI54" s="53">
        <f t="shared" si="6"/>
        <v>0</v>
      </c>
      <c r="AJ54" s="53">
        <f t="shared" si="7"/>
        <v>0</v>
      </c>
    </row>
    <row r="55" spans="1:36" s="35" customFormat="1" x14ac:dyDescent="0.25">
      <c r="A55" s="19"/>
      <c r="B55" s="19"/>
      <c r="C55" s="37"/>
      <c r="D55" s="19"/>
      <c r="E55" s="19"/>
      <c r="F55" s="19"/>
      <c r="G55" s="19"/>
      <c r="H55" s="19"/>
      <c r="I55" s="19"/>
      <c r="J55" s="19"/>
      <c r="K55" s="19"/>
      <c r="L55" s="19"/>
      <c r="M55" s="81">
        <f>IF(C55&gt;A_Stammdaten!$B$12,0,SUM(D55,E55,G55,I55:J55)-SUM(F55,H55,K55:L55))</f>
        <v>0</v>
      </c>
      <c r="N55" s="19"/>
      <c r="O55" s="19"/>
      <c r="P55" s="19"/>
      <c r="Q55" s="81">
        <f t="shared" si="8"/>
        <v>0</v>
      </c>
      <c r="R55" s="82">
        <f>IF(ISBLANK($B55),0,VLOOKUP($B55,Listen!$A$2:$C$45,2,FALSE))</f>
        <v>0</v>
      </c>
      <c r="S55" s="82">
        <f>IF(ISBLANK($B55),0,VLOOKUP($B55,Listen!$A$2:$C$45,3,FALSE))</f>
        <v>0</v>
      </c>
      <c r="T55" s="51">
        <f t="shared" si="14"/>
        <v>0</v>
      </c>
      <c r="U55" s="51">
        <f t="shared" si="14"/>
        <v>0</v>
      </c>
      <c r="V55" s="51">
        <f t="shared" si="14"/>
        <v>0</v>
      </c>
      <c r="W55" s="51">
        <f t="shared" si="14"/>
        <v>0</v>
      </c>
      <c r="X55" s="51">
        <f t="shared" si="14"/>
        <v>0</v>
      </c>
      <c r="Y55" s="51">
        <f t="shared" si="14"/>
        <v>0</v>
      </c>
      <c r="Z55" s="51">
        <f t="shared" si="14"/>
        <v>0</v>
      </c>
      <c r="AA55" s="53">
        <f t="shared" si="15"/>
        <v>0</v>
      </c>
      <c r="AB55" s="53">
        <f>IF(C55=A_Stammdaten!$B$12,D_SAV!$Q55-D_SAV!$AC55,HLOOKUP(A_Stammdaten!$B$12-1,$AD$4:$AJ$1000,ROW(C55)-3,FALSE)-$AC55)</f>
        <v>0</v>
      </c>
      <c r="AC55" s="53">
        <f>HLOOKUP(A_Stammdaten!$B$12,$AD$4:$AJ$1000,ROW(C55)-3,FALSE)</f>
        <v>0</v>
      </c>
      <c r="AD55" s="53">
        <f t="shared" si="1"/>
        <v>0</v>
      </c>
      <c r="AE55" s="53">
        <f t="shared" si="2"/>
        <v>0</v>
      </c>
      <c r="AF55" s="53">
        <f t="shared" si="3"/>
        <v>0</v>
      </c>
      <c r="AG55" s="53">
        <f t="shared" si="4"/>
        <v>0</v>
      </c>
      <c r="AH55" s="53">
        <f t="shared" si="5"/>
        <v>0</v>
      </c>
      <c r="AI55" s="53">
        <f t="shared" si="6"/>
        <v>0</v>
      </c>
      <c r="AJ55" s="53">
        <f t="shared" si="7"/>
        <v>0</v>
      </c>
    </row>
    <row r="56" spans="1:36" s="35" customFormat="1" x14ac:dyDescent="0.25">
      <c r="A56" s="19"/>
      <c r="B56" s="19"/>
      <c r="C56" s="37"/>
      <c r="D56" s="19"/>
      <c r="E56" s="19"/>
      <c r="F56" s="19"/>
      <c r="G56" s="19"/>
      <c r="H56" s="19"/>
      <c r="I56" s="19"/>
      <c r="J56" s="19"/>
      <c r="K56" s="19"/>
      <c r="L56" s="19"/>
      <c r="M56" s="81">
        <f>IF(C56&gt;A_Stammdaten!$B$12,0,SUM(D56,E56,G56,I56:J56)-SUM(F56,H56,K56:L56))</f>
        <v>0</v>
      </c>
      <c r="N56" s="19"/>
      <c r="O56" s="19"/>
      <c r="P56" s="19"/>
      <c r="Q56" s="81">
        <f t="shared" si="8"/>
        <v>0</v>
      </c>
      <c r="R56" s="82">
        <f>IF(ISBLANK($B56),0,VLOOKUP($B56,Listen!$A$2:$C$45,2,FALSE))</f>
        <v>0</v>
      </c>
      <c r="S56" s="82">
        <f>IF(ISBLANK($B56),0,VLOOKUP($B56,Listen!$A$2:$C$45,3,FALSE))</f>
        <v>0</v>
      </c>
      <c r="T56" s="51">
        <f t="shared" si="14"/>
        <v>0</v>
      </c>
      <c r="U56" s="51">
        <f t="shared" si="14"/>
        <v>0</v>
      </c>
      <c r="V56" s="51">
        <f t="shared" si="14"/>
        <v>0</v>
      </c>
      <c r="W56" s="51">
        <f t="shared" si="14"/>
        <v>0</v>
      </c>
      <c r="X56" s="51">
        <f t="shared" si="14"/>
        <v>0</v>
      </c>
      <c r="Y56" s="51">
        <f t="shared" si="14"/>
        <v>0</v>
      </c>
      <c r="Z56" s="51">
        <f t="shared" si="14"/>
        <v>0</v>
      </c>
      <c r="AA56" s="53">
        <f t="shared" si="15"/>
        <v>0</v>
      </c>
      <c r="AB56" s="53">
        <f>IF(C56=A_Stammdaten!$B$12,D_SAV!$Q56-D_SAV!$AC56,HLOOKUP(A_Stammdaten!$B$12-1,$AD$4:$AJ$1000,ROW(C56)-3,FALSE)-$AC56)</f>
        <v>0</v>
      </c>
      <c r="AC56" s="53">
        <f>HLOOKUP(A_Stammdaten!$B$12,$AD$4:$AJ$1000,ROW(C56)-3,FALSE)</f>
        <v>0</v>
      </c>
      <c r="AD56" s="53">
        <f t="shared" si="1"/>
        <v>0</v>
      </c>
      <c r="AE56" s="53">
        <f t="shared" si="2"/>
        <v>0</v>
      </c>
      <c r="AF56" s="53">
        <f t="shared" si="3"/>
        <v>0</v>
      </c>
      <c r="AG56" s="53">
        <f t="shared" si="4"/>
        <v>0</v>
      </c>
      <c r="AH56" s="53">
        <f t="shared" si="5"/>
        <v>0</v>
      </c>
      <c r="AI56" s="53">
        <f t="shared" si="6"/>
        <v>0</v>
      </c>
      <c r="AJ56" s="53">
        <f t="shared" si="7"/>
        <v>0</v>
      </c>
    </row>
    <row r="57" spans="1:36" s="35" customFormat="1" x14ac:dyDescent="0.25">
      <c r="A57" s="19"/>
      <c r="B57" s="19"/>
      <c r="C57" s="37"/>
      <c r="D57" s="19"/>
      <c r="E57" s="19"/>
      <c r="F57" s="19"/>
      <c r="G57" s="19"/>
      <c r="H57" s="19"/>
      <c r="I57" s="19"/>
      <c r="J57" s="19"/>
      <c r="K57" s="19"/>
      <c r="L57" s="19"/>
      <c r="M57" s="81">
        <f>IF(C57&gt;A_Stammdaten!$B$12,0,SUM(D57,E57,G57,I57:J57)-SUM(F57,H57,K57:L57))</f>
        <v>0</v>
      </c>
      <c r="N57" s="19"/>
      <c r="O57" s="19"/>
      <c r="P57" s="19"/>
      <c r="Q57" s="81">
        <f t="shared" si="8"/>
        <v>0</v>
      </c>
      <c r="R57" s="82">
        <f>IF(ISBLANK($B57),0,VLOOKUP($B57,Listen!$A$2:$C$45,2,FALSE))</f>
        <v>0</v>
      </c>
      <c r="S57" s="82">
        <f>IF(ISBLANK($B57),0,VLOOKUP($B57,Listen!$A$2:$C$45,3,FALSE))</f>
        <v>0</v>
      </c>
      <c r="T57" s="51">
        <f t="shared" si="14"/>
        <v>0</v>
      </c>
      <c r="U57" s="51">
        <f t="shared" si="14"/>
        <v>0</v>
      </c>
      <c r="V57" s="51">
        <f t="shared" si="14"/>
        <v>0</v>
      </c>
      <c r="W57" s="51">
        <f t="shared" si="14"/>
        <v>0</v>
      </c>
      <c r="X57" s="51">
        <f t="shared" si="14"/>
        <v>0</v>
      </c>
      <c r="Y57" s="51">
        <f t="shared" si="14"/>
        <v>0</v>
      </c>
      <c r="Z57" s="51">
        <f t="shared" si="14"/>
        <v>0</v>
      </c>
      <c r="AA57" s="53">
        <f t="shared" si="15"/>
        <v>0</v>
      </c>
      <c r="AB57" s="53">
        <f>IF(C57=A_Stammdaten!$B$12,D_SAV!$Q57-D_SAV!$AC57,HLOOKUP(A_Stammdaten!$B$12-1,$AD$4:$AJ$1000,ROW(C57)-3,FALSE)-$AC57)</f>
        <v>0</v>
      </c>
      <c r="AC57" s="53">
        <f>HLOOKUP(A_Stammdaten!$B$12,$AD$4:$AJ$1000,ROW(C57)-3,FALSE)</f>
        <v>0</v>
      </c>
      <c r="AD57" s="53">
        <f t="shared" si="1"/>
        <v>0</v>
      </c>
      <c r="AE57" s="53">
        <f t="shared" si="2"/>
        <v>0</v>
      </c>
      <c r="AF57" s="53">
        <f t="shared" si="3"/>
        <v>0</v>
      </c>
      <c r="AG57" s="53">
        <f t="shared" si="4"/>
        <v>0</v>
      </c>
      <c r="AH57" s="53">
        <f t="shared" si="5"/>
        <v>0</v>
      </c>
      <c r="AI57" s="53">
        <f t="shared" si="6"/>
        <v>0</v>
      </c>
      <c r="AJ57" s="53">
        <f t="shared" si="7"/>
        <v>0</v>
      </c>
    </row>
    <row r="58" spans="1:36" s="35" customFormat="1" x14ac:dyDescent="0.25">
      <c r="A58" s="19"/>
      <c r="B58" s="19"/>
      <c r="C58" s="37"/>
      <c r="D58" s="19"/>
      <c r="E58" s="19"/>
      <c r="F58" s="19"/>
      <c r="G58" s="19"/>
      <c r="H58" s="19"/>
      <c r="I58" s="19"/>
      <c r="J58" s="19"/>
      <c r="K58" s="19"/>
      <c r="L58" s="19"/>
      <c r="M58" s="81">
        <f>IF(C58&gt;A_Stammdaten!$B$12,0,SUM(D58,E58,G58,I58:J58)-SUM(F58,H58,K58:L58))</f>
        <v>0</v>
      </c>
      <c r="N58" s="19"/>
      <c r="O58" s="19"/>
      <c r="P58" s="19"/>
      <c r="Q58" s="81">
        <f t="shared" si="8"/>
        <v>0</v>
      </c>
      <c r="R58" s="82">
        <f>IF(ISBLANK($B58),0,VLOOKUP($B58,Listen!$A$2:$C$45,2,FALSE))</f>
        <v>0</v>
      </c>
      <c r="S58" s="82">
        <f>IF(ISBLANK($B58),0,VLOOKUP($B58,Listen!$A$2:$C$45,3,FALSE))</f>
        <v>0</v>
      </c>
      <c r="T58" s="51">
        <f t="shared" si="14"/>
        <v>0</v>
      </c>
      <c r="U58" s="51">
        <f t="shared" si="14"/>
        <v>0</v>
      </c>
      <c r="V58" s="51">
        <f t="shared" si="14"/>
        <v>0</v>
      </c>
      <c r="W58" s="51">
        <f t="shared" si="14"/>
        <v>0</v>
      </c>
      <c r="X58" s="51">
        <f t="shared" si="14"/>
        <v>0</v>
      </c>
      <c r="Y58" s="51">
        <f t="shared" si="14"/>
        <v>0</v>
      </c>
      <c r="Z58" s="51">
        <f t="shared" si="14"/>
        <v>0</v>
      </c>
      <c r="AA58" s="53">
        <f t="shared" si="15"/>
        <v>0</v>
      </c>
      <c r="AB58" s="53">
        <f>IF(C58=A_Stammdaten!$B$12,D_SAV!$Q58-D_SAV!$AC58,HLOOKUP(A_Stammdaten!$B$12-1,$AD$4:$AJ$1000,ROW(C58)-3,FALSE)-$AC58)</f>
        <v>0</v>
      </c>
      <c r="AC58" s="53">
        <f>HLOOKUP(A_Stammdaten!$B$12,$AD$4:$AJ$1000,ROW(C58)-3,FALSE)</f>
        <v>0</v>
      </c>
      <c r="AD58" s="53">
        <f t="shared" si="1"/>
        <v>0</v>
      </c>
      <c r="AE58" s="53">
        <f t="shared" si="2"/>
        <v>0</v>
      </c>
      <c r="AF58" s="53">
        <f t="shared" si="3"/>
        <v>0</v>
      </c>
      <c r="AG58" s="53">
        <f t="shared" si="4"/>
        <v>0</v>
      </c>
      <c r="AH58" s="53">
        <f t="shared" si="5"/>
        <v>0</v>
      </c>
      <c r="AI58" s="53">
        <f t="shared" si="6"/>
        <v>0</v>
      </c>
      <c r="AJ58" s="53">
        <f t="shared" si="7"/>
        <v>0</v>
      </c>
    </row>
    <row r="59" spans="1:36" s="35" customFormat="1" x14ac:dyDescent="0.25">
      <c r="A59" s="19"/>
      <c r="B59" s="19"/>
      <c r="C59" s="37"/>
      <c r="D59" s="19"/>
      <c r="E59" s="19"/>
      <c r="F59" s="19"/>
      <c r="G59" s="19"/>
      <c r="H59" s="19"/>
      <c r="I59" s="19"/>
      <c r="J59" s="19"/>
      <c r="K59" s="19"/>
      <c r="L59" s="19"/>
      <c r="M59" s="81">
        <f>IF(C59&gt;A_Stammdaten!$B$12,0,SUM(D59,E59,G59,I59:J59)-SUM(F59,H59,K59:L59))</f>
        <v>0</v>
      </c>
      <c r="N59" s="19"/>
      <c r="O59" s="19"/>
      <c r="P59" s="19"/>
      <c r="Q59" s="81">
        <f t="shared" si="8"/>
        <v>0</v>
      </c>
      <c r="R59" s="82">
        <f>IF(ISBLANK($B59),0,VLOOKUP($B59,Listen!$A$2:$C$45,2,FALSE))</f>
        <v>0</v>
      </c>
      <c r="S59" s="82">
        <f>IF(ISBLANK($B59),0,VLOOKUP($B59,Listen!$A$2:$C$45,3,FALSE))</f>
        <v>0</v>
      </c>
      <c r="T59" s="51">
        <f t="shared" si="14"/>
        <v>0</v>
      </c>
      <c r="U59" s="51">
        <f t="shared" si="14"/>
        <v>0</v>
      </c>
      <c r="V59" s="51">
        <f t="shared" si="14"/>
        <v>0</v>
      </c>
      <c r="W59" s="51">
        <f t="shared" si="14"/>
        <v>0</v>
      </c>
      <c r="X59" s="51">
        <f t="shared" si="14"/>
        <v>0</v>
      </c>
      <c r="Y59" s="51">
        <f t="shared" si="14"/>
        <v>0</v>
      </c>
      <c r="Z59" s="51">
        <f t="shared" si="14"/>
        <v>0</v>
      </c>
      <c r="AA59" s="53">
        <f t="shared" si="15"/>
        <v>0</v>
      </c>
      <c r="AB59" s="53">
        <f>IF(C59=A_Stammdaten!$B$12,D_SAV!$Q59-D_SAV!$AC59,HLOOKUP(A_Stammdaten!$B$12-1,$AD$4:$AJ$1000,ROW(C59)-3,FALSE)-$AC59)</f>
        <v>0</v>
      </c>
      <c r="AC59" s="53">
        <f>HLOOKUP(A_Stammdaten!$B$12,$AD$4:$AJ$1000,ROW(C59)-3,FALSE)</f>
        <v>0</v>
      </c>
      <c r="AD59" s="53">
        <f t="shared" si="1"/>
        <v>0</v>
      </c>
      <c r="AE59" s="53">
        <f t="shared" si="2"/>
        <v>0</v>
      </c>
      <c r="AF59" s="53">
        <f t="shared" si="3"/>
        <v>0</v>
      </c>
      <c r="AG59" s="53">
        <f t="shared" si="4"/>
        <v>0</v>
      </c>
      <c r="AH59" s="53">
        <f t="shared" si="5"/>
        <v>0</v>
      </c>
      <c r="AI59" s="53">
        <f t="shared" si="6"/>
        <v>0</v>
      </c>
      <c r="AJ59" s="53">
        <f t="shared" si="7"/>
        <v>0</v>
      </c>
    </row>
    <row r="60" spans="1:36" s="35" customFormat="1" x14ac:dyDescent="0.25">
      <c r="A60" s="19"/>
      <c r="B60" s="19"/>
      <c r="C60" s="37"/>
      <c r="D60" s="19"/>
      <c r="E60" s="19"/>
      <c r="F60" s="19"/>
      <c r="G60" s="19"/>
      <c r="H60" s="19"/>
      <c r="I60" s="19"/>
      <c r="J60" s="19"/>
      <c r="K60" s="19"/>
      <c r="L60" s="19"/>
      <c r="M60" s="81">
        <f>IF(C60&gt;A_Stammdaten!$B$12,0,SUM(D60,E60,G60,I60:J60)-SUM(F60,H60,K60:L60))</f>
        <v>0</v>
      </c>
      <c r="N60" s="19"/>
      <c r="O60" s="19"/>
      <c r="P60" s="19"/>
      <c r="Q60" s="81">
        <f t="shared" si="8"/>
        <v>0</v>
      </c>
      <c r="R60" s="82">
        <f>IF(ISBLANK($B60),0,VLOOKUP($B60,Listen!$A$2:$C$45,2,FALSE))</f>
        <v>0</v>
      </c>
      <c r="S60" s="82">
        <f>IF(ISBLANK($B60),0,VLOOKUP($B60,Listen!$A$2:$C$45,3,FALSE))</f>
        <v>0</v>
      </c>
      <c r="T60" s="51">
        <f t="shared" si="14"/>
        <v>0</v>
      </c>
      <c r="U60" s="51">
        <f t="shared" si="14"/>
        <v>0</v>
      </c>
      <c r="V60" s="51">
        <f t="shared" si="14"/>
        <v>0</v>
      </c>
      <c r="W60" s="51">
        <f t="shared" si="14"/>
        <v>0</v>
      </c>
      <c r="X60" s="51">
        <f t="shared" si="14"/>
        <v>0</v>
      </c>
      <c r="Y60" s="51">
        <f t="shared" si="14"/>
        <v>0</v>
      </c>
      <c r="Z60" s="51">
        <f t="shared" si="14"/>
        <v>0</v>
      </c>
      <c r="AA60" s="53">
        <f t="shared" si="15"/>
        <v>0</v>
      </c>
      <c r="AB60" s="53">
        <f>IF(C60=A_Stammdaten!$B$12,D_SAV!$Q60-D_SAV!$AC60,HLOOKUP(A_Stammdaten!$B$12-1,$AD$4:$AJ$1000,ROW(C60)-3,FALSE)-$AC60)</f>
        <v>0</v>
      </c>
      <c r="AC60" s="53">
        <f>HLOOKUP(A_Stammdaten!$B$12,$AD$4:$AJ$1000,ROW(C60)-3,FALSE)</f>
        <v>0</v>
      </c>
      <c r="AD60" s="53">
        <f t="shared" si="1"/>
        <v>0</v>
      </c>
      <c r="AE60" s="53">
        <f t="shared" si="2"/>
        <v>0</v>
      </c>
      <c r="AF60" s="53">
        <f t="shared" si="3"/>
        <v>0</v>
      </c>
      <c r="AG60" s="53">
        <f t="shared" si="4"/>
        <v>0</v>
      </c>
      <c r="AH60" s="53">
        <f t="shared" si="5"/>
        <v>0</v>
      </c>
      <c r="AI60" s="53">
        <f t="shared" si="6"/>
        <v>0</v>
      </c>
      <c r="AJ60" s="53">
        <f t="shared" si="7"/>
        <v>0</v>
      </c>
    </row>
    <row r="61" spans="1:36" s="35" customFormat="1" x14ac:dyDescent="0.25">
      <c r="A61" s="19"/>
      <c r="B61" s="19"/>
      <c r="C61" s="37"/>
      <c r="D61" s="19"/>
      <c r="E61" s="19"/>
      <c r="F61" s="19"/>
      <c r="G61" s="19"/>
      <c r="H61" s="19"/>
      <c r="I61" s="19"/>
      <c r="J61" s="19"/>
      <c r="K61" s="19"/>
      <c r="L61" s="19"/>
      <c r="M61" s="81">
        <f>IF(C61&gt;A_Stammdaten!$B$12,0,SUM(D61,E61,G61,I61:J61)-SUM(F61,H61,K61:L61))</f>
        <v>0</v>
      </c>
      <c r="N61" s="19"/>
      <c r="O61" s="19"/>
      <c r="P61" s="19"/>
      <c r="Q61" s="81">
        <f t="shared" si="8"/>
        <v>0</v>
      </c>
      <c r="R61" s="82">
        <f>IF(ISBLANK($B61),0,VLOOKUP($B61,Listen!$A$2:$C$45,2,FALSE))</f>
        <v>0</v>
      </c>
      <c r="S61" s="82">
        <f>IF(ISBLANK($B61),0,VLOOKUP($B61,Listen!$A$2:$C$45,3,FALSE))</f>
        <v>0</v>
      </c>
      <c r="T61" s="51">
        <f t="shared" si="14"/>
        <v>0</v>
      </c>
      <c r="U61" s="51">
        <f t="shared" si="14"/>
        <v>0</v>
      </c>
      <c r="V61" s="51">
        <f t="shared" si="14"/>
        <v>0</v>
      </c>
      <c r="W61" s="51">
        <f t="shared" si="14"/>
        <v>0</v>
      </c>
      <c r="X61" s="51">
        <f t="shared" si="14"/>
        <v>0</v>
      </c>
      <c r="Y61" s="51">
        <f t="shared" si="14"/>
        <v>0</v>
      </c>
      <c r="Z61" s="51">
        <f t="shared" si="14"/>
        <v>0</v>
      </c>
      <c r="AA61" s="53">
        <f t="shared" si="15"/>
        <v>0</v>
      </c>
      <c r="AB61" s="53">
        <f>IF(C61=A_Stammdaten!$B$12,D_SAV!$Q61-D_SAV!$AC61,HLOOKUP(A_Stammdaten!$B$12-1,$AD$4:$AJ$1000,ROW(C61)-3,FALSE)-$AC61)</f>
        <v>0</v>
      </c>
      <c r="AC61" s="53">
        <f>HLOOKUP(A_Stammdaten!$B$12,$AD$4:$AJ$1000,ROW(C61)-3,FALSE)</f>
        <v>0</v>
      </c>
      <c r="AD61" s="53">
        <f t="shared" si="1"/>
        <v>0</v>
      </c>
      <c r="AE61" s="53">
        <f t="shared" si="2"/>
        <v>0</v>
      </c>
      <c r="AF61" s="53">
        <f t="shared" si="3"/>
        <v>0</v>
      </c>
      <c r="AG61" s="53">
        <f t="shared" si="4"/>
        <v>0</v>
      </c>
      <c r="AH61" s="53">
        <f t="shared" si="5"/>
        <v>0</v>
      </c>
      <c r="AI61" s="53">
        <f t="shared" si="6"/>
        <v>0</v>
      </c>
      <c r="AJ61" s="53">
        <f t="shared" si="7"/>
        <v>0</v>
      </c>
    </row>
    <row r="62" spans="1:36" s="35" customFormat="1" x14ac:dyDescent="0.25">
      <c r="A62" s="19"/>
      <c r="B62" s="19"/>
      <c r="C62" s="37"/>
      <c r="D62" s="19"/>
      <c r="E62" s="19"/>
      <c r="F62" s="19"/>
      <c r="G62" s="19"/>
      <c r="H62" s="19"/>
      <c r="I62" s="19"/>
      <c r="J62" s="19"/>
      <c r="K62" s="19"/>
      <c r="L62" s="19"/>
      <c r="M62" s="81">
        <f>IF(C62&gt;A_Stammdaten!$B$12,0,SUM(D62,E62,G62,I62:J62)-SUM(F62,H62,K62:L62))</f>
        <v>0</v>
      </c>
      <c r="N62" s="19"/>
      <c r="O62" s="19"/>
      <c r="P62" s="19"/>
      <c r="Q62" s="81">
        <f t="shared" si="8"/>
        <v>0</v>
      </c>
      <c r="R62" s="82">
        <f>IF(ISBLANK($B62),0,VLOOKUP($B62,Listen!$A$2:$C$45,2,FALSE))</f>
        <v>0</v>
      </c>
      <c r="S62" s="82">
        <f>IF(ISBLANK($B62),0,VLOOKUP($B62,Listen!$A$2:$C$45,3,FALSE))</f>
        <v>0</v>
      </c>
      <c r="T62" s="51">
        <f t="shared" si="14"/>
        <v>0</v>
      </c>
      <c r="U62" s="51">
        <f t="shared" si="14"/>
        <v>0</v>
      </c>
      <c r="V62" s="51">
        <f t="shared" si="14"/>
        <v>0</v>
      </c>
      <c r="W62" s="51">
        <f t="shared" si="14"/>
        <v>0</v>
      </c>
      <c r="X62" s="51">
        <f t="shared" si="14"/>
        <v>0</v>
      </c>
      <c r="Y62" s="51">
        <f t="shared" si="14"/>
        <v>0</v>
      </c>
      <c r="Z62" s="51">
        <f t="shared" si="14"/>
        <v>0</v>
      </c>
      <c r="AA62" s="53">
        <f t="shared" si="15"/>
        <v>0</v>
      </c>
      <c r="AB62" s="53">
        <f>IF(C62=A_Stammdaten!$B$12,D_SAV!$Q62-D_SAV!$AC62,HLOOKUP(A_Stammdaten!$B$12-1,$AD$4:$AJ$1000,ROW(C62)-3,FALSE)-$AC62)</f>
        <v>0</v>
      </c>
      <c r="AC62" s="53">
        <f>HLOOKUP(A_Stammdaten!$B$12,$AD$4:$AJ$1000,ROW(C62)-3,FALSE)</f>
        <v>0</v>
      </c>
      <c r="AD62" s="53">
        <f t="shared" si="1"/>
        <v>0</v>
      </c>
      <c r="AE62" s="53">
        <f t="shared" si="2"/>
        <v>0</v>
      </c>
      <c r="AF62" s="53">
        <f t="shared" si="3"/>
        <v>0</v>
      </c>
      <c r="AG62" s="53">
        <f t="shared" si="4"/>
        <v>0</v>
      </c>
      <c r="AH62" s="53">
        <f t="shared" si="5"/>
        <v>0</v>
      </c>
      <c r="AI62" s="53">
        <f t="shared" si="6"/>
        <v>0</v>
      </c>
      <c r="AJ62" s="53">
        <f t="shared" si="7"/>
        <v>0</v>
      </c>
    </row>
    <row r="63" spans="1:36" s="35" customFormat="1" x14ac:dyDescent="0.25">
      <c r="A63" s="19"/>
      <c r="B63" s="19"/>
      <c r="C63" s="37"/>
      <c r="D63" s="19"/>
      <c r="E63" s="19"/>
      <c r="F63" s="19"/>
      <c r="G63" s="19"/>
      <c r="H63" s="19"/>
      <c r="I63" s="19"/>
      <c r="J63" s="19"/>
      <c r="K63" s="19"/>
      <c r="L63" s="19"/>
      <c r="M63" s="81">
        <f>IF(C63&gt;A_Stammdaten!$B$12,0,SUM(D63,E63,G63,I63:J63)-SUM(F63,H63,K63:L63))</f>
        <v>0</v>
      </c>
      <c r="N63" s="19"/>
      <c r="O63" s="19"/>
      <c r="P63" s="19"/>
      <c r="Q63" s="81">
        <f t="shared" si="8"/>
        <v>0</v>
      </c>
      <c r="R63" s="82">
        <f>IF(ISBLANK($B63),0,VLOOKUP($B63,Listen!$A$2:$C$45,2,FALSE))</f>
        <v>0</v>
      </c>
      <c r="S63" s="82">
        <f>IF(ISBLANK($B63),0,VLOOKUP($B63,Listen!$A$2:$C$45,3,FALSE))</f>
        <v>0</v>
      </c>
      <c r="T63" s="51">
        <f t="shared" si="14"/>
        <v>0</v>
      </c>
      <c r="U63" s="51">
        <f t="shared" si="14"/>
        <v>0</v>
      </c>
      <c r="V63" s="51">
        <f t="shared" si="14"/>
        <v>0</v>
      </c>
      <c r="W63" s="51">
        <f t="shared" si="14"/>
        <v>0</v>
      </c>
      <c r="X63" s="51">
        <f t="shared" si="14"/>
        <v>0</v>
      </c>
      <c r="Y63" s="51">
        <f t="shared" si="14"/>
        <v>0</v>
      </c>
      <c r="Z63" s="51">
        <f t="shared" si="14"/>
        <v>0</v>
      </c>
      <c r="AA63" s="53">
        <f t="shared" si="15"/>
        <v>0</v>
      </c>
      <c r="AB63" s="53">
        <f>IF(C63=A_Stammdaten!$B$12,D_SAV!$Q63-D_SAV!$AC63,HLOOKUP(A_Stammdaten!$B$12-1,$AD$4:$AJ$1000,ROW(C63)-3,FALSE)-$AC63)</f>
        <v>0</v>
      </c>
      <c r="AC63" s="53">
        <f>HLOOKUP(A_Stammdaten!$B$12,$AD$4:$AJ$1000,ROW(C63)-3,FALSE)</f>
        <v>0</v>
      </c>
      <c r="AD63" s="53">
        <f t="shared" si="1"/>
        <v>0</v>
      </c>
      <c r="AE63" s="53">
        <f t="shared" si="2"/>
        <v>0</v>
      </c>
      <c r="AF63" s="53">
        <f t="shared" si="3"/>
        <v>0</v>
      </c>
      <c r="AG63" s="53">
        <f t="shared" si="4"/>
        <v>0</v>
      </c>
      <c r="AH63" s="53">
        <f t="shared" si="5"/>
        <v>0</v>
      </c>
      <c r="AI63" s="53">
        <f t="shared" si="6"/>
        <v>0</v>
      </c>
      <c r="AJ63" s="53">
        <f t="shared" si="7"/>
        <v>0</v>
      </c>
    </row>
    <row r="64" spans="1:36" s="35" customFormat="1" x14ac:dyDescent="0.25">
      <c r="A64" s="19"/>
      <c r="B64" s="19"/>
      <c r="C64" s="37"/>
      <c r="D64" s="19"/>
      <c r="E64" s="19"/>
      <c r="F64" s="19"/>
      <c r="G64" s="19"/>
      <c r="H64" s="19"/>
      <c r="I64" s="19"/>
      <c r="J64" s="19"/>
      <c r="K64" s="19"/>
      <c r="L64" s="19"/>
      <c r="M64" s="81">
        <f>IF(C64&gt;A_Stammdaten!$B$12,0,SUM(D64,E64,G64,I64:J64)-SUM(F64,H64,K64:L64))</f>
        <v>0</v>
      </c>
      <c r="N64" s="19"/>
      <c r="O64" s="19"/>
      <c r="P64" s="19"/>
      <c r="Q64" s="81">
        <f t="shared" si="8"/>
        <v>0</v>
      </c>
      <c r="R64" s="82">
        <f>IF(ISBLANK($B64),0,VLOOKUP($B64,Listen!$A$2:$C$45,2,FALSE))</f>
        <v>0</v>
      </c>
      <c r="S64" s="82">
        <f>IF(ISBLANK($B64),0,VLOOKUP($B64,Listen!$A$2:$C$45,3,FALSE))</f>
        <v>0</v>
      </c>
      <c r="T64" s="51">
        <f t="shared" si="14"/>
        <v>0</v>
      </c>
      <c r="U64" s="51">
        <f t="shared" si="14"/>
        <v>0</v>
      </c>
      <c r="V64" s="51">
        <f t="shared" si="14"/>
        <v>0</v>
      </c>
      <c r="W64" s="51">
        <f t="shared" si="14"/>
        <v>0</v>
      </c>
      <c r="X64" s="51">
        <f t="shared" si="14"/>
        <v>0</v>
      </c>
      <c r="Y64" s="51">
        <f t="shared" si="14"/>
        <v>0</v>
      </c>
      <c r="Z64" s="51">
        <f t="shared" si="14"/>
        <v>0</v>
      </c>
      <c r="AA64" s="53">
        <f t="shared" si="15"/>
        <v>0</v>
      </c>
      <c r="AB64" s="53">
        <f>IF(C64=A_Stammdaten!$B$12,D_SAV!$Q64-D_SAV!$AC64,HLOOKUP(A_Stammdaten!$B$12-1,$AD$4:$AJ$1000,ROW(C64)-3,FALSE)-$AC64)</f>
        <v>0</v>
      </c>
      <c r="AC64" s="53">
        <f>HLOOKUP(A_Stammdaten!$B$12,$AD$4:$AJ$1000,ROW(C64)-3,FALSE)</f>
        <v>0</v>
      </c>
      <c r="AD64" s="53">
        <f t="shared" si="1"/>
        <v>0</v>
      </c>
      <c r="AE64" s="53">
        <f t="shared" si="2"/>
        <v>0</v>
      </c>
      <c r="AF64" s="53">
        <f t="shared" si="3"/>
        <v>0</v>
      </c>
      <c r="AG64" s="53">
        <f t="shared" si="4"/>
        <v>0</v>
      </c>
      <c r="AH64" s="53">
        <f t="shared" si="5"/>
        <v>0</v>
      </c>
      <c r="AI64" s="53">
        <f t="shared" si="6"/>
        <v>0</v>
      </c>
      <c r="AJ64" s="53">
        <f t="shared" si="7"/>
        <v>0</v>
      </c>
    </row>
    <row r="65" spans="1:36" s="35" customFormat="1" x14ac:dyDescent="0.25">
      <c r="A65" s="19"/>
      <c r="B65" s="19"/>
      <c r="C65" s="37"/>
      <c r="D65" s="19"/>
      <c r="E65" s="19"/>
      <c r="F65" s="19"/>
      <c r="G65" s="19"/>
      <c r="H65" s="19"/>
      <c r="I65" s="19"/>
      <c r="J65" s="19"/>
      <c r="K65" s="19"/>
      <c r="L65" s="19"/>
      <c r="M65" s="81">
        <f>IF(C65&gt;A_Stammdaten!$B$12,0,SUM(D65,E65,G65,I65:J65)-SUM(F65,H65,K65:L65))</f>
        <v>0</v>
      </c>
      <c r="N65" s="19"/>
      <c r="O65" s="19"/>
      <c r="P65" s="19"/>
      <c r="Q65" s="81">
        <f t="shared" si="8"/>
        <v>0</v>
      </c>
      <c r="R65" s="82">
        <f>IF(ISBLANK($B65),0,VLOOKUP($B65,Listen!$A$2:$C$45,2,FALSE))</f>
        <v>0</v>
      </c>
      <c r="S65" s="82">
        <f>IF(ISBLANK($B65),0,VLOOKUP($B65,Listen!$A$2:$C$45,3,FALSE))</f>
        <v>0</v>
      </c>
      <c r="T65" s="51">
        <f t="shared" si="14"/>
        <v>0</v>
      </c>
      <c r="U65" s="51">
        <f t="shared" si="14"/>
        <v>0</v>
      </c>
      <c r="V65" s="51">
        <f t="shared" si="14"/>
        <v>0</v>
      </c>
      <c r="W65" s="51">
        <f t="shared" si="14"/>
        <v>0</v>
      </c>
      <c r="X65" s="51">
        <f t="shared" si="14"/>
        <v>0</v>
      </c>
      <c r="Y65" s="51">
        <f t="shared" si="14"/>
        <v>0</v>
      </c>
      <c r="Z65" s="51">
        <f t="shared" si="14"/>
        <v>0</v>
      </c>
      <c r="AA65" s="53">
        <f t="shared" si="15"/>
        <v>0</v>
      </c>
      <c r="AB65" s="53">
        <f>IF(C65=A_Stammdaten!$B$12,D_SAV!$Q65-D_SAV!$AC65,HLOOKUP(A_Stammdaten!$B$12-1,$AD$4:$AJ$1000,ROW(C65)-3,FALSE)-$AC65)</f>
        <v>0</v>
      </c>
      <c r="AC65" s="53">
        <f>HLOOKUP(A_Stammdaten!$B$12,$AD$4:$AJ$1000,ROW(C65)-3,FALSE)</f>
        <v>0</v>
      </c>
      <c r="AD65" s="53">
        <f t="shared" si="1"/>
        <v>0</v>
      </c>
      <c r="AE65" s="53">
        <f t="shared" si="2"/>
        <v>0</v>
      </c>
      <c r="AF65" s="53">
        <f t="shared" si="3"/>
        <v>0</v>
      </c>
      <c r="AG65" s="53">
        <f t="shared" si="4"/>
        <v>0</v>
      </c>
      <c r="AH65" s="53">
        <f t="shared" si="5"/>
        <v>0</v>
      </c>
      <c r="AI65" s="53">
        <f t="shared" si="6"/>
        <v>0</v>
      </c>
      <c r="AJ65" s="53">
        <f t="shared" si="7"/>
        <v>0</v>
      </c>
    </row>
    <row r="66" spans="1:36" s="35" customFormat="1" x14ac:dyDescent="0.25">
      <c r="A66" s="19"/>
      <c r="B66" s="19"/>
      <c r="C66" s="37"/>
      <c r="D66" s="19"/>
      <c r="E66" s="19"/>
      <c r="F66" s="19"/>
      <c r="G66" s="19"/>
      <c r="H66" s="19"/>
      <c r="I66" s="19"/>
      <c r="J66" s="19"/>
      <c r="K66" s="19"/>
      <c r="L66" s="19"/>
      <c r="M66" s="81">
        <f>IF(C66&gt;A_Stammdaten!$B$12,0,SUM(D66,E66,G66,I66:J66)-SUM(F66,H66,K66:L66))</f>
        <v>0</v>
      </c>
      <c r="N66" s="19"/>
      <c r="O66" s="19"/>
      <c r="P66" s="19"/>
      <c r="Q66" s="81">
        <f t="shared" si="8"/>
        <v>0</v>
      </c>
      <c r="R66" s="82">
        <f>IF(ISBLANK($B66),0,VLOOKUP($B66,Listen!$A$2:$C$45,2,FALSE))</f>
        <v>0</v>
      </c>
      <c r="S66" s="82">
        <f>IF(ISBLANK($B66),0,VLOOKUP($B66,Listen!$A$2:$C$45,3,FALSE))</f>
        <v>0</v>
      </c>
      <c r="T66" s="51">
        <f t="shared" si="14"/>
        <v>0</v>
      </c>
      <c r="U66" s="51">
        <f t="shared" si="14"/>
        <v>0</v>
      </c>
      <c r="V66" s="51">
        <f t="shared" si="14"/>
        <v>0</v>
      </c>
      <c r="W66" s="51">
        <f t="shared" si="14"/>
        <v>0</v>
      </c>
      <c r="X66" s="51">
        <f t="shared" si="14"/>
        <v>0</v>
      </c>
      <c r="Y66" s="51">
        <f t="shared" si="14"/>
        <v>0</v>
      </c>
      <c r="Z66" s="51">
        <f t="shared" si="14"/>
        <v>0</v>
      </c>
      <c r="AA66" s="53">
        <f t="shared" si="15"/>
        <v>0</v>
      </c>
      <c r="AB66" s="53">
        <f>IF(C66=A_Stammdaten!$B$12,D_SAV!$Q66-D_SAV!$AC66,HLOOKUP(A_Stammdaten!$B$12-1,$AD$4:$AJ$1000,ROW(C66)-3,FALSE)-$AC66)</f>
        <v>0</v>
      </c>
      <c r="AC66" s="53">
        <f>HLOOKUP(A_Stammdaten!$B$12,$AD$4:$AJ$1000,ROW(C66)-3,FALSE)</f>
        <v>0</v>
      </c>
      <c r="AD66" s="53">
        <f t="shared" si="1"/>
        <v>0</v>
      </c>
      <c r="AE66" s="53">
        <f t="shared" si="2"/>
        <v>0</v>
      </c>
      <c r="AF66" s="53">
        <f t="shared" si="3"/>
        <v>0</v>
      </c>
      <c r="AG66" s="53">
        <f t="shared" si="4"/>
        <v>0</v>
      </c>
      <c r="AH66" s="53">
        <f t="shared" si="5"/>
        <v>0</v>
      </c>
      <c r="AI66" s="53">
        <f t="shared" si="6"/>
        <v>0</v>
      </c>
      <c r="AJ66" s="53">
        <f t="shared" si="7"/>
        <v>0</v>
      </c>
    </row>
    <row r="67" spans="1:36" s="35" customFormat="1" x14ac:dyDescent="0.25">
      <c r="A67" s="19"/>
      <c r="B67" s="19"/>
      <c r="C67" s="37"/>
      <c r="D67" s="19"/>
      <c r="E67" s="19"/>
      <c r="F67" s="19"/>
      <c r="G67" s="19"/>
      <c r="H67" s="19"/>
      <c r="I67" s="19"/>
      <c r="J67" s="19"/>
      <c r="K67" s="19"/>
      <c r="L67" s="19"/>
      <c r="M67" s="81">
        <f>IF(C67&gt;A_Stammdaten!$B$12,0,SUM(D67,E67,G67,I67:J67)-SUM(F67,H67,K67:L67))</f>
        <v>0</v>
      </c>
      <c r="N67" s="19"/>
      <c r="O67" s="19"/>
      <c r="P67" s="19"/>
      <c r="Q67" s="81">
        <f t="shared" si="8"/>
        <v>0</v>
      </c>
      <c r="R67" s="82">
        <f>IF(ISBLANK($B67),0,VLOOKUP($B67,Listen!$A$2:$C$45,2,FALSE))</f>
        <v>0</v>
      </c>
      <c r="S67" s="82">
        <f>IF(ISBLANK($B67),0,VLOOKUP($B67,Listen!$A$2:$C$45,3,FALSE))</f>
        <v>0</v>
      </c>
      <c r="T67" s="51">
        <f t="shared" si="14"/>
        <v>0</v>
      </c>
      <c r="U67" s="51">
        <f t="shared" si="14"/>
        <v>0</v>
      </c>
      <c r="V67" s="51">
        <f t="shared" si="14"/>
        <v>0</v>
      </c>
      <c r="W67" s="51">
        <f t="shared" si="14"/>
        <v>0</v>
      </c>
      <c r="X67" s="51">
        <f t="shared" si="14"/>
        <v>0</v>
      </c>
      <c r="Y67" s="51">
        <f t="shared" si="14"/>
        <v>0</v>
      </c>
      <c r="Z67" s="51">
        <f t="shared" si="14"/>
        <v>0</v>
      </c>
      <c r="AA67" s="53">
        <f t="shared" si="15"/>
        <v>0</v>
      </c>
      <c r="AB67" s="53">
        <f>IF(C67=A_Stammdaten!$B$12,D_SAV!$Q67-D_SAV!$AC67,HLOOKUP(A_Stammdaten!$B$12-1,$AD$4:$AJ$1000,ROW(C67)-3,FALSE)-$AC67)</f>
        <v>0</v>
      </c>
      <c r="AC67" s="53">
        <f>HLOOKUP(A_Stammdaten!$B$12,$AD$4:$AJ$1000,ROW(C67)-3,FALSE)</f>
        <v>0</v>
      </c>
      <c r="AD67" s="53">
        <f t="shared" si="1"/>
        <v>0</v>
      </c>
      <c r="AE67" s="53">
        <f t="shared" si="2"/>
        <v>0</v>
      </c>
      <c r="AF67" s="53">
        <f t="shared" si="3"/>
        <v>0</v>
      </c>
      <c r="AG67" s="53">
        <f t="shared" si="4"/>
        <v>0</v>
      </c>
      <c r="AH67" s="53">
        <f t="shared" si="5"/>
        <v>0</v>
      </c>
      <c r="AI67" s="53">
        <f t="shared" si="6"/>
        <v>0</v>
      </c>
      <c r="AJ67" s="53">
        <f t="shared" si="7"/>
        <v>0</v>
      </c>
    </row>
    <row r="68" spans="1:36" s="35" customFormat="1" x14ac:dyDescent="0.25">
      <c r="A68" s="19"/>
      <c r="B68" s="19"/>
      <c r="C68" s="37"/>
      <c r="D68" s="19"/>
      <c r="E68" s="19"/>
      <c r="F68" s="19"/>
      <c r="G68" s="19"/>
      <c r="H68" s="19"/>
      <c r="I68" s="19"/>
      <c r="J68" s="19"/>
      <c r="K68" s="19"/>
      <c r="L68" s="19"/>
      <c r="M68" s="81">
        <f>IF(C68&gt;A_Stammdaten!$B$12,0,SUM(D68,E68,G68,I68:J68)-SUM(F68,H68,K68:L68))</f>
        <v>0</v>
      </c>
      <c r="N68" s="19"/>
      <c r="O68" s="19"/>
      <c r="P68" s="19"/>
      <c r="Q68" s="81">
        <f t="shared" si="8"/>
        <v>0</v>
      </c>
      <c r="R68" s="82">
        <f>IF(ISBLANK($B68),0,VLOOKUP($B68,Listen!$A$2:$C$45,2,FALSE))</f>
        <v>0</v>
      </c>
      <c r="S68" s="82">
        <f>IF(ISBLANK($B68),0,VLOOKUP($B68,Listen!$A$2:$C$45,3,FALSE))</f>
        <v>0</v>
      </c>
      <c r="T68" s="51">
        <f t="shared" si="14"/>
        <v>0</v>
      </c>
      <c r="U68" s="51">
        <f t="shared" si="14"/>
        <v>0</v>
      </c>
      <c r="V68" s="51">
        <f t="shared" si="14"/>
        <v>0</v>
      </c>
      <c r="W68" s="51">
        <f t="shared" ref="U68:Z110" si="16">$R68</f>
        <v>0</v>
      </c>
      <c r="X68" s="51">
        <f t="shared" si="16"/>
        <v>0</v>
      </c>
      <c r="Y68" s="51">
        <f t="shared" si="16"/>
        <v>0</v>
      </c>
      <c r="Z68" s="51">
        <f t="shared" si="16"/>
        <v>0</v>
      </c>
      <c r="AA68" s="53">
        <f t="shared" si="15"/>
        <v>0</v>
      </c>
      <c r="AB68" s="53">
        <f>IF(C68=A_Stammdaten!$B$12,D_SAV!$Q68-D_SAV!$AC68,HLOOKUP(A_Stammdaten!$B$12-1,$AD$4:$AJ$1000,ROW(C68)-3,FALSE)-$AC68)</f>
        <v>0</v>
      </c>
      <c r="AC68" s="53">
        <f>HLOOKUP(A_Stammdaten!$B$12,$AD$4:$AJ$1000,ROW(C68)-3,FALSE)</f>
        <v>0</v>
      </c>
      <c r="AD68" s="53">
        <f t="shared" si="1"/>
        <v>0</v>
      </c>
      <c r="AE68" s="53">
        <f t="shared" si="2"/>
        <v>0</v>
      </c>
      <c r="AF68" s="53">
        <f t="shared" si="3"/>
        <v>0</v>
      </c>
      <c r="AG68" s="53">
        <f t="shared" si="4"/>
        <v>0</v>
      </c>
      <c r="AH68" s="53">
        <f t="shared" si="5"/>
        <v>0</v>
      </c>
      <c r="AI68" s="53">
        <f t="shared" si="6"/>
        <v>0</v>
      </c>
      <c r="AJ68" s="53">
        <f t="shared" si="7"/>
        <v>0</v>
      </c>
    </row>
    <row r="69" spans="1:36" s="35" customFormat="1" x14ac:dyDescent="0.25">
      <c r="A69" s="19"/>
      <c r="B69" s="19"/>
      <c r="C69" s="37"/>
      <c r="D69" s="19"/>
      <c r="E69" s="19"/>
      <c r="F69" s="19"/>
      <c r="G69" s="19"/>
      <c r="H69" s="19"/>
      <c r="I69" s="19"/>
      <c r="J69" s="19"/>
      <c r="K69" s="19"/>
      <c r="L69" s="19"/>
      <c r="M69" s="81">
        <f>IF(C69&gt;A_Stammdaten!$B$12,0,SUM(D69,E69,G69,I69:J69)-SUM(F69,H69,K69:L69))</f>
        <v>0</v>
      </c>
      <c r="N69" s="19"/>
      <c r="O69" s="19"/>
      <c r="P69" s="19"/>
      <c r="Q69" s="81">
        <f t="shared" si="8"/>
        <v>0</v>
      </c>
      <c r="R69" s="82">
        <f>IF(ISBLANK($B69),0,VLOOKUP($B69,Listen!$A$2:$C$45,2,FALSE))</f>
        <v>0</v>
      </c>
      <c r="S69" s="82">
        <f>IF(ISBLANK($B69),0,VLOOKUP($B69,Listen!$A$2:$C$45,3,FALSE))</f>
        <v>0</v>
      </c>
      <c r="T69" s="51">
        <f t="shared" ref="T69:T132" si="17">$R69</f>
        <v>0</v>
      </c>
      <c r="U69" s="51">
        <f t="shared" si="16"/>
        <v>0</v>
      </c>
      <c r="V69" s="51">
        <f t="shared" si="16"/>
        <v>0</v>
      </c>
      <c r="W69" s="51">
        <f t="shared" si="16"/>
        <v>0</v>
      </c>
      <c r="X69" s="51">
        <f t="shared" si="16"/>
        <v>0</v>
      </c>
      <c r="Y69" s="51">
        <f t="shared" si="16"/>
        <v>0</v>
      </c>
      <c r="Z69" s="51">
        <f t="shared" si="16"/>
        <v>0</v>
      </c>
      <c r="AA69" s="53">
        <f t="shared" si="15"/>
        <v>0</v>
      </c>
      <c r="AB69" s="53">
        <f>IF(C69=A_Stammdaten!$B$12,D_SAV!$Q69-D_SAV!$AC69,HLOOKUP(A_Stammdaten!$B$12-1,$AD$4:$AJ$1000,ROW(C69)-3,FALSE)-$AC69)</f>
        <v>0</v>
      </c>
      <c r="AC69" s="53">
        <f>HLOOKUP(A_Stammdaten!$B$12,$AD$4:$AJ$1000,ROW(C69)-3,FALSE)</f>
        <v>0</v>
      </c>
      <c r="AD69" s="53">
        <f t="shared" ref="AD69:AD132" si="18">IF(OR($C69=0,$Q69=0),0,IF($C69&lt;=AD$4,$Q69-$Q69/T69*(AD$4-$C69+1),0))</f>
        <v>0</v>
      </c>
      <c r="AE69" s="53">
        <f t="shared" ref="AE69:AE132" si="19">IF(OR($C69=0,$Q69=0,U69-(AE$4-$C69)=0),0,IF($C69&lt;AE$4,AD69-AD69/(U69-(AE$4-$C69)),IF($C69=AE$4,$Q69-$Q69/U69,0)))</f>
        <v>0</v>
      </c>
      <c r="AF69" s="53">
        <f t="shared" ref="AF69:AF132" si="20">IF(OR($C69=0,$Q69=0,V69-(AF$4-$C69)=0),0,IF($C69&lt;AF$4,AE69-AE69/(V69-(AF$4-$C69)),IF($C69=AF$4,$Q69-$Q69/V69,0)))</f>
        <v>0</v>
      </c>
      <c r="AG69" s="53">
        <f t="shared" ref="AG69:AG132" si="21">IF(OR($C69=0,$Q69=0,W69-(AG$4-$C69)=0),0,IF($C69&lt;AG$4,AF69-AF69/(W69-(AG$4-$C69)),IF($C69=AG$4,$Q69-$Q69/W69,0)))</f>
        <v>0</v>
      </c>
      <c r="AH69" s="53">
        <f t="shared" ref="AH69:AH132" si="22">IF(OR($C69=0,$Q69=0,X69-(AH$4-$C69)=0),0,IF($C69&lt;AH$4,AG69-AG69/(X69-(AH$4-$C69)),IF($C69=AH$4,$Q69-$Q69/X69,0)))</f>
        <v>0</v>
      </c>
      <c r="AI69" s="53">
        <f t="shared" ref="AI69:AI132" si="23">IF(OR($C69=0,$Q69=0,Y69-(AI$4-$C69)=0),0,IF($C69&lt;AI$4,AH69-AH69/(Y69-(AI$4-$C69)),IF($C69=AI$4,$Q69-$Q69/Y69,0)))</f>
        <v>0</v>
      </c>
      <c r="AJ69" s="53">
        <f t="shared" ref="AJ69:AJ132" si="24">IF(OR($C69=0,$Q69=0,Z69-(AJ$4-$C69)=0),0,IF($C69&lt;AJ$4,AI69-AI69/(Z69-(AJ$4-$C69)),IF($C69=AJ$4,$Q69-$Q69/Z69,0)))</f>
        <v>0</v>
      </c>
    </row>
    <row r="70" spans="1:36" s="35" customFormat="1" x14ac:dyDescent="0.25">
      <c r="A70" s="19"/>
      <c r="B70" s="19"/>
      <c r="C70" s="37"/>
      <c r="D70" s="19"/>
      <c r="E70" s="19"/>
      <c r="F70" s="19"/>
      <c r="G70" s="19"/>
      <c r="H70" s="19"/>
      <c r="I70" s="19"/>
      <c r="J70" s="19"/>
      <c r="K70" s="19"/>
      <c r="L70" s="19"/>
      <c r="M70" s="81">
        <f>IF(C70&gt;A_Stammdaten!$B$12,0,SUM(D70,E70,G70,I70:J70)-SUM(F70,H70,K70:L70))</f>
        <v>0</v>
      </c>
      <c r="N70" s="19"/>
      <c r="O70" s="19"/>
      <c r="P70" s="19"/>
      <c r="Q70" s="81">
        <f t="shared" ref="Q70:Q133" si="25">M70-N70-O70</f>
        <v>0</v>
      </c>
      <c r="R70" s="82">
        <f>IF(ISBLANK($B70),0,VLOOKUP($B70,Listen!$A$2:$C$45,2,FALSE))</f>
        <v>0</v>
      </c>
      <c r="S70" s="82">
        <f>IF(ISBLANK($B70),0,VLOOKUP($B70,Listen!$A$2:$C$45,3,FALSE))</f>
        <v>0</v>
      </c>
      <c r="T70" s="51">
        <f t="shared" si="17"/>
        <v>0</v>
      </c>
      <c r="U70" s="51">
        <f t="shared" si="16"/>
        <v>0</v>
      </c>
      <c r="V70" s="51">
        <f t="shared" si="16"/>
        <v>0</v>
      </c>
      <c r="W70" s="51">
        <f t="shared" si="16"/>
        <v>0</v>
      </c>
      <c r="X70" s="51">
        <f t="shared" si="16"/>
        <v>0</v>
      </c>
      <c r="Y70" s="51">
        <f t="shared" si="16"/>
        <v>0</v>
      </c>
      <c r="Z70" s="51">
        <f t="shared" si="16"/>
        <v>0</v>
      </c>
      <c r="AA70" s="53">
        <f t="shared" si="15"/>
        <v>0</v>
      </c>
      <c r="AB70" s="53">
        <f>IF(C70=A_Stammdaten!$B$12,D_SAV!$Q70-D_SAV!$AC70,HLOOKUP(A_Stammdaten!$B$12-1,$AD$4:$AJ$1000,ROW(C70)-3,FALSE)-$AC70)</f>
        <v>0</v>
      </c>
      <c r="AC70" s="53">
        <f>HLOOKUP(A_Stammdaten!$B$12,$AD$4:$AJ$1000,ROW(C70)-3,FALSE)</f>
        <v>0</v>
      </c>
      <c r="AD70" s="53">
        <f t="shared" si="18"/>
        <v>0</v>
      </c>
      <c r="AE70" s="53">
        <f t="shared" si="19"/>
        <v>0</v>
      </c>
      <c r="AF70" s="53">
        <f t="shared" si="20"/>
        <v>0</v>
      </c>
      <c r="AG70" s="53">
        <f t="shared" si="21"/>
        <v>0</v>
      </c>
      <c r="AH70" s="53">
        <f t="shared" si="22"/>
        <v>0</v>
      </c>
      <c r="AI70" s="53">
        <f t="shared" si="23"/>
        <v>0</v>
      </c>
      <c r="AJ70" s="53">
        <f t="shared" si="24"/>
        <v>0</v>
      </c>
    </row>
    <row r="71" spans="1:36" s="35" customFormat="1" x14ac:dyDescent="0.25">
      <c r="A71" s="19"/>
      <c r="B71" s="19"/>
      <c r="C71" s="37"/>
      <c r="D71" s="19"/>
      <c r="E71" s="19"/>
      <c r="F71" s="19"/>
      <c r="G71" s="19"/>
      <c r="H71" s="19"/>
      <c r="I71" s="19"/>
      <c r="J71" s="19"/>
      <c r="K71" s="19"/>
      <c r="L71" s="19"/>
      <c r="M71" s="81">
        <f>IF(C71&gt;A_Stammdaten!$B$12,0,SUM(D71,E71,G71,I71:J71)-SUM(F71,H71,K71:L71))</f>
        <v>0</v>
      </c>
      <c r="N71" s="19"/>
      <c r="O71" s="19"/>
      <c r="P71" s="19"/>
      <c r="Q71" s="81">
        <f t="shared" si="25"/>
        <v>0</v>
      </c>
      <c r="R71" s="82">
        <f>IF(ISBLANK($B71),0,VLOOKUP($B71,Listen!$A$2:$C$45,2,FALSE))</f>
        <v>0</v>
      </c>
      <c r="S71" s="82">
        <f>IF(ISBLANK($B71),0,VLOOKUP($B71,Listen!$A$2:$C$45,3,FALSE))</f>
        <v>0</v>
      </c>
      <c r="T71" s="51">
        <f t="shared" si="17"/>
        <v>0</v>
      </c>
      <c r="U71" s="51">
        <f t="shared" si="16"/>
        <v>0</v>
      </c>
      <c r="V71" s="51">
        <f t="shared" si="16"/>
        <v>0</v>
      </c>
      <c r="W71" s="51">
        <f t="shared" si="16"/>
        <v>0</v>
      </c>
      <c r="X71" s="51">
        <f t="shared" si="16"/>
        <v>0</v>
      </c>
      <c r="Y71" s="51">
        <f t="shared" si="16"/>
        <v>0</v>
      </c>
      <c r="Z71" s="51">
        <f t="shared" si="16"/>
        <v>0</v>
      </c>
      <c r="AA71" s="53">
        <f t="shared" si="15"/>
        <v>0</v>
      </c>
      <c r="AB71" s="53">
        <f>IF(C71=A_Stammdaten!$B$12,D_SAV!$Q71-D_SAV!$AC71,HLOOKUP(A_Stammdaten!$B$12-1,$AD$4:$AJ$1000,ROW(C71)-3,FALSE)-$AC71)</f>
        <v>0</v>
      </c>
      <c r="AC71" s="53">
        <f>HLOOKUP(A_Stammdaten!$B$12,$AD$4:$AJ$1000,ROW(C71)-3,FALSE)</f>
        <v>0</v>
      </c>
      <c r="AD71" s="53">
        <f t="shared" si="18"/>
        <v>0</v>
      </c>
      <c r="AE71" s="53">
        <f t="shared" si="19"/>
        <v>0</v>
      </c>
      <c r="AF71" s="53">
        <f t="shared" si="20"/>
        <v>0</v>
      </c>
      <c r="AG71" s="53">
        <f t="shared" si="21"/>
        <v>0</v>
      </c>
      <c r="AH71" s="53">
        <f t="shared" si="22"/>
        <v>0</v>
      </c>
      <c r="AI71" s="53">
        <f t="shared" si="23"/>
        <v>0</v>
      </c>
      <c r="AJ71" s="53">
        <f t="shared" si="24"/>
        <v>0</v>
      </c>
    </row>
    <row r="72" spans="1:36" s="35" customFormat="1" x14ac:dyDescent="0.25">
      <c r="A72" s="19"/>
      <c r="B72" s="19"/>
      <c r="C72" s="37"/>
      <c r="D72" s="19"/>
      <c r="E72" s="19"/>
      <c r="F72" s="19"/>
      <c r="G72" s="19"/>
      <c r="H72" s="19"/>
      <c r="I72" s="19"/>
      <c r="J72" s="19"/>
      <c r="K72" s="19"/>
      <c r="L72" s="19"/>
      <c r="M72" s="81">
        <f>IF(C72&gt;A_Stammdaten!$B$12,0,SUM(D72,E72,G72,I72:J72)-SUM(F72,H72,K72:L72))</f>
        <v>0</v>
      </c>
      <c r="N72" s="19"/>
      <c r="O72" s="19"/>
      <c r="P72" s="19"/>
      <c r="Q72" s="81">
        <f t="shared" si="25"/>
        <v>0</v>
      </c>
      <c r="R72" s="82">
        <f>IF(ISBLANK($B72),0,VLOOKUP($B72,Listen!$A$2:$C$45,2,FALSE))</f>
        <v>0</v>
      </c>
      <c r="S72" s="82">
        <f>IF(ISBLANK($B72),0,VLOOKUP($B72,Listen!$A$2:$C$45,3,FALSE))</f>
        <v>0</v>
      </c>
      <c r="T72" s="51">
        <f t="shared" si="17"/>
        <v>0</v>
      </c>
      <c r="U72" s="51">
        <f t="shared" si="16"/>
        <v>0</v>
      </c>
      <c r="V72" s="51">
        <f t="shared" si="16"/>
        <v>0</v>
      </c>
      <c r="W72" s="51">
        <f t="shared" si="16"/>
        <v>0</v>
      </c>
      <c r="X72" s="51">
        <f t="shared" si="16"/>
        <v>0</v>
      </c>
      <c r="Y72" s="51">
        <f t="shared" si="16"/>
        <v>0</v>
      </c>
      <c r="Z72" s="51">
        <f t="shared" si="16"/>
        <v>0</v>
      </c>
      <c r="AA72" s="53">
        <f t="shared" si="15"/>
        <v>0</v>
      </c>
      <c r="AB72" s="53">
        <f>IF(C72=A_Stammdaten!$B$12,D_SAV!$Q72-D_SAV!$AC72,HLOOKUP(A_Stammdaten!$B$12-1,$AD$4:$AJ$1000,ROW(C72)-3,FALSE)-$AC72)</f>
        <v>0</v>
      </c>
      <c r="AC72" s="53">
        <f>HLOOKUP(A_Stammdaten!$B$12,$AD$4:$AJ$1000,ROW(C72)-3,FALSE)</f>
        <v>0</v>
      </c>
      <c r="AD72" s="53">
        <f t="shared" si="18"/>
        <v>0</v>
      </c>
      <c r="AE72" s="53">
        <f t="shared" si="19"/>
        <v>0</v>
      </c>
      <c r="AF72" s="53">
        <f t="shared" si="20"/>
        <v>0</v>
      </c>
      <c r="AG72" s="53">
        <f t="shared" si="21"/>
        <v>0</v>
      </c>
      <c r="AH72" s="53">
        <f t="shared" si="22"/>
        <v>0</v>
      </c>
      <c r="AI72" s="53">
        <f t="shared" si="23"/>
        <v>0</v>
      </c>
      <c r="AJ72" s="53">
        <f t="shared" si="24"/>
        <v>0</v>
      </c>
    </row>
    <row r="73" spans="1:36" s="35" customFormat="1" x14ac:dyDescent="0.25">
      <c r="A73" s="19"/>
      <c r="B73" s="19"/>
      <c r="C73" s="37"/>
      <c r="D73" s="19"/>
      <c r="E73" s="19"/>
      <c r="F73" s="19"/>
      <c r="G73" s="19"/>
      <c r="H73" s="19"/>
      <c r="I73" s="19"/>
      <c r="J73" s="19"/>
      <c r="K73" s="19"/>
      <c r="L73" s="19"/>
      <c r="M73" s="81">
        <f>IF(C73&gt;A_Stammdaten!$B$12,0,SUM(D73,E73,G73,I73:J73)-SUM(F73,H73,K73:L73))</f>
        <v>0</v>
      </c>
      <c r="N73" s="19"/>
      <c r="O73" s="19"/>
      <c r="P73" s="19"/>
      <c r="Q73" s="81">
        <f t="shared" si="25"/>
        <v>0</v>
      </c>
      <c r="R73" s="82">
        <f>IF(ISBLANK($B73),0,VLOOKUP($B73,Listen!$A$2:$C$45,2,FALSE))</f>
        <v>0</v>
      </c>
      <c r="S73" s="82">
        <f>IF(ISBLANK($B73),0,VLOOKUP($B73,Listen!$A$2:$C$45,3,FALSE))</f>
        <v>0</v>
      </c>
      <c r="T73" s="51">
        <f t="shared" si="17"/>
        <v>0</v>
      </c>
      <c r="U73" s="51">
        <f t="shared" si="16"/>
        <v>0</v>
      </c>
      <c r="V73" s="51">
        <f t="shared" si="16"/>
        <v>0</v>
      </c>
      <c r="W73" s="51">
        <f t="shared" si="16"/>
        <v>0</v>
      </c>
      <c r="X73" s="51">
        <f t="shared" si="16"/>
        <v>0</v>
      </c>
      <c r="Y73" s="51">
        <f t="shared" si="16"/>
        <v>0</v>
      </c>
      <c r="Z73" s="51">
        <f t="shared" si="16"/>
        <v>0</v>
      </c>
      <c r="AA73" s="53">
        <f t="shared" si="15"/>
        <v>0</v>
      </c>
      <c r="AB73" s="53">
        <f>IF(C73=A_Stammdaten!$B$12,D_SAV!$Q73-D_SAV!$AC73,HLOOKUP(A_Stammdaten!$B$12-1,$AD$4:$AJ$1000,ROW(C73)-3,FALSE)-$AC73)</f>
        <v>0</v>
      </c>
      <c r="AC73" s="53">
        <f>HLOOKUP(A_Stammdaten!$B$12,$AD$4:$AJ$1000,ROW(C73)-3,FALSE)</f>
        <v>0</v>
      </c>
      <c r="AD73" s="53">
        <f t="shared" si="18"/>
        <v>0</v>
      </c>
      <c r="AE73" s="53">
        <f t="shared" si="19"/>
        <v>0</v>
      </c>
      <c r="AF73" s="53">
        <f t="shared" si="20"/>
        <v>0</v>
      </c>
      <c r="AG73" s="53">
        <f t="shared" si="21"/>
        <v>0</v>
      </c>
      <c r="AH73" s="53">
        <f t="shared" si="22"/>
        <v>0</v>
      </c>
      <c r="AI73" s="53">
        <f t="shared" si="23"/>
        <v>0</v>
      </c>
      <c r="AJ73" s="53">
        <f t="shared" si="24"/>
        <v>0</v>
      </c>
    </row>
    <row r="74" spans="1:36" s="35" customFormat="1" x14ac:dyDescent="0.25">
      <c r="A74" s="19"/>
      <c r="B74" s="19"/>
      <c r="C74" s="37"/>
      <c r="D74" s="19"/>
      <c r="E74" s="19"/>
      <c r="F74" s="19"/>
      <c r="G74" s="19"/>
      <c r="H74" s="19"/>
      <c r="I74" s="19"/>
      <c r="J74" s="19"/>
      <c r="K74" s="19"/>
      <c r="L74" s="19"/>
      <c r="M74" s="81">
        <f>IF(C74&gt;A_Stammdaten!$B$12,0,SUM(D74,E74,G74,I74:J74)-SUM(F74,H74,K74:L74))</f>
        <v>0</v>
      </c>
      <c r="N74" s="19"/>
      <c r="O74" s="19"/>
      <c r="P74" s="19"/>
      <c r="Q74" s="81">
        <f t="shared" si="25"/>
        <v>0</v>
      </c>
      <c r="R74" s="82">
        <f>IF(ISBLANK($B74),0,VLOOKUP($B74,Listen!$A$2:$C$45,2,FALSE))</f>
        <v>0</v>
      </c>
      <c r="S74" s="82">
        <f>IF(ISBLANK($B74),0,VLOOKUP($B74,Listen!$A$2:$C$45,3,FALSE))</f>
        <v>0</v>
      </c>
      <c r="T74" s="51">
        <f t="shared" si="17"/>
        <v>0</v>
      </c>
      <c r="U74" s="51">
        <f t="shared" si="16"/>
        <v>0</v>
      </c>
      <c r="V74" s="51">
        <f t="shared" si="16"/>
        <v>0</v>
      </c>
      <c r="W74" s="51">
        <f t="shared" si="16"/>
        <v>0</v>
      </c>
      <c r="X74" s="51">
        <f t="shared" si="16"/>
        <v>0</v>
      </c>
      <c r="Y74" s="51">
        <f t="shared" si="16"/>
        <v>0</v>
      </c>
      <c r="Z74" s="51">
        <f t="shared" si="16"/>
        <v>0</v>
      </c>
      <c r="AA74" s="53">
        <f t="shared" si="15"/>
        <v>0</v>
      </c>
      <c r="AB74" s="53">
        <f>IF(C74=A_Stammdaten!$B$12,D_SAV!$Q74-D_SAV!$AC74,HLOOKUP(A_Stammdaten!$B$12-1,$AD$4:$AJ$1000,ROW(C74)-3,FALSE)-$AC74)</f>
        <v>0</v>
      </c>
      <c r="AC74" s="53">
        <f>HLOOKUP(A_Stammdaten!$B$12,$AD$4:$AJ$1000,ROW(C74)-3,FALSE)</f>
        <v>0</v>
      </c>
      <c r="AD74" s="53">
        <f t="shared" si="18"/>
        <v>0</v>
      </c>
      <c r="AE74" s="53">
        <f t="shared" si="19"/>
        <v>0</v>
      </c>
      <c r="AF74" s="53">
        <f t="shared" si="20"/>
        <v>0</v>
      </c>
      <c r="AG74" s="53">
        <f t="shared" si="21"/>
        <v>0</v>
      </c>
      <c r="AH74" s="53">
        <f t="shared" si="22"/>
        <v>0</v>
      </c>
      <c r="AI74" s="53">
        <f t="shared" si="23"/>
        <v>0</v>
      </c>
      <c r="AJ74" s="53">
        <f t="shared" si="24"/>
        <v>0</v>
      </c>
    </row>
    <row r="75" spans="1:36" s="35" customFormat="1" x14ac:dyDescent="0.25">
      <c r="A75" s="19"/>
      <c r="B75" s="19"/>
      <c r="C75" s="37"/>
      <c r="D75" s="19"/>
      <c r="E75" s="19"/>
      <c r="F75" s="19"/>
      <c r="G75" s="19"/>
      <c r="H75" s="19"/>
      <c r="I75" s="19"/>
      <c r="J75" s="19"/>
      <c r="K75" s="19"/>
      <c r="L75" s="19"/>
      <c r="M75" s="81">
        <f>IF(C75&gt;A_Stammdaten!$B$12,0,SUM(D75,E75,G75,I75:J75)-SUM(F75,H75,K75:L75))</f>
        <v>0</v>
      </c>
      <c r="N75" s="19"/>
      <c r="O75" s="19"/>
      <c r="P75" s="19"/>
      <c r="Q75" s="81">
        <f t="shared" si="25"/>
        <v>0</v>
      </c>
      <c r="R75" s="82">
        <f>IF(ISBLANK($B75),0,VLOOKUP($B75,Listen!$A$2:$C$45,2,FALSE))</f>
        <v>0</v>
      </c>
      <c r="S75" s="82">
        <f>IF(ISBLANK($B75),0,VLOOKUP($B75,Listen!$A$2:$C$45,3,FALSE))</f>
        <v>0</v>
      </c>
      <c r="T75" s="51">
        <f t="shared" si="17"/>
        <v>0</v>
      </c>
      <c r="U75" s="51">
        <f t="shared" si="16"/>
        <v>0</v>
      </c>
      <c r="V75" s="51">
        <f t="shared" si="16"/>
        <v>0</v>
      </c>
      <c r="W75" s="51">
        <f t="shared" si="16"/>
        <v>0</v>
      </c>
      <c r="X75" s="51">
        <f t="shared" si="16"/>
        <v>0</v>
      </c>
      <c r="Y75" s="51">
        <f t="shared" si="16"/>
        <v>0</v>
      </c>
      <c r="Z75" s="51">
        <f t="shared" si="16"/>
        <v>0</v>
      </c>
      <c r="AA75" s="53">
        <f t="shared" si="15"/>
        <v>0</v>
      </c>
      <c r="AB75" s="53">
        <f>IF(C75=A_Stammdaten!$B$12,D_SAV!$Q75-D_SAV!$AC75,HLOOKUP(A_Stammdaten!$B$12-1,$AD$4:$AJ$1000,ROW(C75)-3,FALSE)-$AC75)</f>
        <v>0</v>
      </c>
      <c r="AC75" s="53">
        <f>HLOOKUP(A_Stammdaten!$B$12,$AD$4:$AJ$1000,ROW(C75)-3,FALSE)</f>
        <v>0</v>
      </c>
      <c r="AD75" s="53">
        <f t="shared" si="18"/>
        <v>0</v>
      </c>
      <c r="AE75" s="53">
        <f t="shared" si="19"/>
        <v>0</v>
      </c>
      <c r="AF75" s="53">
        <f t="shared" si="20"/>
        <v>0</v>
      </c>
      <c r="AG75" s="53">
        <f t="shared" si="21"/>
        <v>0</v>
      </c>
      <c r="AH75" s="53">
        <f t="shared" si="22"/>
        <v>0</v>
      </c>
      <c r="AI75" s="53">
        <f t="shared" si="23"/>
        <v>0</v>
      </c>
      <c r="AJ75" s="53">
        <f t="shared" si="24"/>
        <v>0</v>
      </c>
    </row>
    <row r="76" spans="1:36" s="35" customFormat="1" x14ac:dyDescent="0.25">
      <c r="A76" s="19"/>
      <c r="B76" s="19"/>
      <c r="C76" s="37"/>
      <c r="D76" s="19"/>
      <c r="E76" s="19"/>
      <c r="F76" s="19"/>
      <c r="G76" s="19"/>
      <c r="H76" s="19"/>
      <c r="I76" s="19"/>
      <c r="J76" s="19"/>
      <c r="K76" s="19"/>
      <c r="L76" s="19"/>
      <c r="M76" s="81">
        <f>IF(C76&gt;A_Stammdaten!$B$12,0,SUM(D76,E76,G76,I76:J76)-SUM(F76,H76,K76:L76))</f>
        <v>0</v>
      </c>
      <c r="N76" s="19"/>
      <c r="O76" s="19"/>
      <c r="P76" s="19"/>
      <c r="Q76" s="81">
        <f t="shared" si="25"/>
        <v>0</v>
      </c>
      <c r="R76" s="82">
        <f>IF(ISBLANK($B76),0,VLOOKUP($B76,Listen!$A$2:$C$45,2,FALSE))</f>
        <v>0</v>
      </c>
      <c r="S76" s="82">
        <f>IF(ISBLANK($B76),0,VLOOKUP($B76,Listen!$A$2:$C$45,3,FALSE))</f>
        <v>0</v>
      </c>
      <c r="T76" s="51">
        <f t="shared" si="17"/>
        <v>0</v>
      </c>
      <c r="U76" s="51">
        <f t="shared" si="16"/>
        <v>0</v>
      </c>
      <c r="V76" s="51">
        <f t="shared" si="16"/>
        <v>0</v>
      </c>
      <c r="W76" s="51">
        <f t="shared" si="16"/>
        <v>0</v>
      </c>
      <c r="X76" s="51">
        <f t="shared" si="16"/>
        <v>0</v>
      </c>
      <c r="Y76" s="51">
        <f t="shared" si="16"/>
        <v>0</v>
      </c>
      <c r="Z76" s="51">
        <f t="shared" si="16"/>
        <v>0</v>
      </c>
      <c r="AA76" s="53">
        <f t="shared" si="15"/>
        <v>0</v>
      </c>
      <c r="AB76" s="53">
        <f>IF(C76=A_Stammdaten!$B$12,D_SAV!$Q76-D_SAV!$AC76,HLOOKUP(A_Stammdaten!$B$12-1,$AD$4:$AJ$1000,ROW(C76)-3,FALSE)-$AC76)</f>
        <v>0</v>
      </c>
      <c r="AC76" s="53">
        <f>HLOOKUP(A_Stammdaten!$B$12,$AD$4:$AJ$1000,ROW(C76)-3,FALSE)</f>
        <v>0</v>
      </c>
      <c r="AD76" s="53">
        <f t="shared" si="18"/>
        <v>0</v>
      </c>
      <c r="AE76" s="53">
        <f t="shared" si="19"/>
        <v>0</v>
      </c>
      <c r="AF76" s="53">
        <f t="shared" si="20"/>
        <v>0</v>
      </c>
      <c r="AG76" s="53">
        <f t="shared" si="21"/>
        <v>0</v>
      </c>
      <c r="AH76" s="53">
        <f t="shared" si="22"/>
        <v>0</v>
      </c>
      <c r="AI76" s="53">
        <f t="shared" si="23"/>
        <v>0</v>
      </c>
      <c r="AJ76" s="53">
        <f t="shared" si="24"/>
        <v>0</v>
      </c>
    </row>
    <row r="77" spans="1:36" s="35" customFormat="1" x14ac:dyDescent="0.25">
      <c r="A77" s="19"/>
      <c r="B77" s="19"/>
      <c r="C77" s="37"/>
      <c r="D77" s="19"/>
      <c r="E77" s="19"/>
      <c r="F77" s="19"/>
      <c r="G77" s="19"/>
      <c r="H77" s="19"/>
      <c r="I77" s="19"/>
      <c r="J77" s="19"/>
      <c r="K77" s="19"/>
      <c r="L77" s="19"/>
      <c r="M77" s="81">
        <f>IF(C77&gt;A_Stammdaten!$B$12,0,SUM(D77,E77,G77,I77:J77)-SUM(F77,H77,K77:L77))</f>
        <v>0</v>
      </c>
      <c r="N77" s="19"/>
      <c r="O77" s="19"/>
      <c r="P77" s="19"/>
      <c r="Q77" s="81">
        <f t="shared" si="25"/>
        <v>0</v>
      </c>
      <c r="R77" s="82">
        <f>IF(ISBLANK($B77),0,VLOOKUP($B77,Listen!$A$2:$C$45,2,FALSE))</f>
        <v>0</v>
      </c>
      <c r="S77" s="82">
        <f>IF(ISBLANK($B77),0,VLOOKUP($B77,Listen!$A$2:$C$45,3,FALSE))</f>
        <v>0</v>
      </c>
      <c r="T77" s="51">
        <f t="shared" si="17"/>
        <v>0</v>
      </c>
      <c r="U77" s="51">
        <f t="shared" si="16"/>
        <v>0</v>
      </c>
      <c r="V77" s="51">
        <f t="shared" si="16"/>
        <v>0</v>
      </c>
      <c r="W77" s="51">
        <f t="shared" si="16"/>
        <v>0</v>
      </c>
      <c r="X77" s="51">
        <f t="shared" si="16"/>
        <v>0</v>
      </c>
      <c r="Y77" s="51">
        <f t="shared" si="16"/>
        <v>0</v>
      </c>
      <c r="Z77" s="51">
        <f t="shared" si="16"/>
        <v>0</v>
      </c>
      <c r="AA77" s="53">
        <f t="shared" si="15"/>
        <v>0</v>
      </c>
      <c r="AB77" s="53">
        <f>IF(C77=A_Stammdaten!$B$12,D_SAV!$Q77-D_SAV!$AC77,HLOOKUP(A_Stammdaten!$B$12-1,$AD$4:$AJ$1000,ROW(C77)-3,FALSE)-$AC77)</f>
        <v>0</v>
      </c>
      <c r="AC77" s="53">
        <f>HLOOKUP(A_Stammdaten!$B$12,$AD$4:$AJ$1000,ROW(C77)-3,FALSE)</f>
        <v>0</v>
      </c>
      <c r="AD77" s="53">
        <f t="shared" si="18"/>
        <v>0</v>
      </c>
      <c r="AE77" s="53">
        <f t="shared" si="19"/>
        <v>0</v>
      </c>
      <c r="AF77" s="53">
        <f t="shared" si="20"/>
        <v>0</v>
      </c>
      <c r="AG77" s="53">
        <f t="shared" si="21"/>
        <v>0</v>
      </c>
      <c r="AH77" s="53">
        <f t="shared" si="22"/>
        <v>0</v>
      </c>
      <c r="AI77" s="53">
        <f t="shared" si="23"/>
        <v>0</v>
      </c>
      <c r="AJ77" s="53">
        <f t="shared" si="24"/>
        <v>0</v>
      </c>
    </row>
    <row r="78" spans="1:36" s="35" customFormat="1" x14ac:dyDescent="0.25">
      <c r="A78" s="19"/>
      <c r="B78" s="19"/>
      <c r="C78" s="37"/>
      <c r="D78" s="19"/>
      <c r="E78" s="19"/>
      <c r="F78" s="19"/>
      <c r="G78" s="19"/>
      <c r="H78" s="19"/>
      <c r="I78" s="19"/>
      <c r="J78" s="19"/>
      <c r="K78" s="19"/>
      <c r="L78" s="19"/>
      <c r="M78" s="81">
        <f>IF(C78&gt;A_Stammdaten!$B$12,0,SUM(D78,E78,G78,I78:J78)-SUM(F78,H78,K78:L78))</f>
        <v>0</v>
      </c>
      <c r="N78" s="19"/>
      <c r="O78" s="19"/>
      <c r="P78" s="19"/>
      <c r="Q78" s="81">
        <f t="shared" si="25"/>
        <v>0</v>
      </c>
      <c r="R78" s="82">
        <f>IF(ISBLANK($B78),0,VLOOKUP($B78,Listen!$A$2:$C$45,2,FALSE))</f>
        <v>0</v>
      </c>
      <c r="S78" s="82">
        <f>IF(ISBLANK($B78),0,VLOOKUP($B78,Listen!$A$2:$C$45,3,FALSE))</f>
        <v>0</v>
      </c>
      <c r="T78" s="51">
        <f t="shared" si="17"/>
        <v>0</v>
      </c>
      <c r="U78" s="51">
        <f t="shared" si="16"/>
        <v>0</v>
      </c>
      <c r="V78" s="51">
        <f t="shared" si="16"/>
        <v>0</v>
      </c>
      <c r="W78" s="51">
        <f t="shared" si="16"/>
        <v>0</v>
      </c>
      <c r="X78" s="51">
        <f t="shared" si="16"/>
        <v>0</v>
      </c>
      <c r="Y78" s="51">
        <f t="shared" si="16"/>
        <v>0</v>
      </c>
      <c r="Z78" s="51">
        <f t="shared" si="16"/>
        <v>0</v>
      </c>
      <c r="AA78" s="53">
        <f t="shared" si="15"/>
        <v>0</v>
      </c>
      <c r="AB78" s="53">
        <f>IF(C78=A_Stammdaten!$B$12,D_SAV!$Q78-D_SAV!$AC78,HLOOKUP(A_Stammdaten!$B$12-1,$AD$4:$AJ$1000,ROW(C78)-3,FALSE)-$AC78)</f>
        <v>0</v>
      </c>
      <c r="AC78" s="53">
        <f>HLOOKUP(A_Stammdaten!$B$12,$AD$4:$AJ$1000,ROW(C78)-3,FALSE)</f>
        <v>0</v>
      </c>
      <c r="AD78" s="53">
        <f t="shared" si="18"/>
        <v>0</v>
      </c>
      <c r="AE78" s="53">
        <f t="shared" si="19"/>
        <v>0</v>
      </c>
      <c r="AF78" s="53">
        <f t="shared" si="20"/>
        <v>0</v>
      </c>
      <c r="AG78" s="53">
        <f t="shared" si="21"/>
        <v>0</v>
      </c>
      <c r="AH78" s="53">
        <f t="shared" si="22"/>
        <v>0</v>
      </c>
      <c r="AI78" s="53">
        <f t="shared" si="23"/>
        <v>0</v>
      </c>
      <c r="AJ78" s="53">
        <f t="shared" si="24"/>
        <v>0</v>
      </c>
    </row>
    <row r="79" spans="1:36" s="35" customFormat="1" x14ac:dyDescent="0.25">
      <c r="A79" s="19"/>
      <c r="B79" s="19"/>
      <c r="C79" s="37"/>
      <c r="D79" s="19"/>
      <c r="E79" s="19"/>
      <c r="F79" s="19"/>
      <c r="G79" s="19"/>
      <c r="H79" s="19"/>
      <c r="I79" s="19"/>
      <c r="J79" s="19"/>
      <c r="K79" s="19"/>
      <c r="L79" s="19"/>
      <c r="M79" s="81">
        <f>IF(C79&gt;A_Stammdaten!$B$12,0,SUM(D79,E79,G79,I79:J79)-SUM(F79,H79,K79:L79))</f>
        <v>0</v>
      </c>
      <c r="N79" s="19"/>
      <c r="O79" s="19"/>
      <c r="P79" s="19"/>
      <c r="Q79" s="81">
        <f t="shared" si="25"/>
        <v>0</v>
      </c>
      <c r="R79" s="82">
        <f>IF(ISBLANK($B79),0,VLOOKUP($B79,Listen!$A$2:$C$45,2,FALSE))</f>
        <v>0</v>
      </c>
      <c r="S79" s="82">
        <f>IF(ISBLANK($B79),0,VLOOKUP($B79,Listen!$A$2:$C$45,3,FALSE))</f>
        <v>0</v>
      </c>
      <c r="T79" s="51">
        <f t="shared" si="17"/>
        <v>0</v>
      </c>
      <c r="U79" s="51">
        <f t="shared" si="16"/>
        <v>0</v>
      </c>
      <c r="V79" s="51">
        <f t="shared" si="16"/>
        <v>0</v>
      </c>
      <c r="W79" s="51">
        <f t="shared" si="16"/>
        <v>0</v>
      </c>
      <c r="X79" s="51">
        <f t="shared" si="16"/>
        <v>0</v>
      </c>
      <c r="Y79" s="51">
        <f t="shared" si="16"/>
        <v>0</v>
      </c>
      <c r="Z79" s="51">
        <f t="shared" si="16"/>
        <v>0</v>
      </c>
      <c r="AA79" s="53">
        <f t="shared" si="15"/>
        <v>0</v>
      </c>
      <c r="AB79" s="53">
        <f>IF(C79=A_Stammdaten!$B$12,D_SAV!$Q79-D_SAV!$AC79,HLOOKUP(A_Stammdaten!$B$12-1,$AD$4:$AJ$1000,ROW(C79)-3,FALSE)-$AC79)</f>
        <v>0</v>
      </c>
      <c r="AC79" s="53">
        <f>HLOOKUP(A_Stammdaten!$B$12,$AD$4:$AJ$1000,ROW(C79)-3,FALSE)</f>
        <v>0</v>
      </c>
      <c r="AD79" s="53">
        <f t="shared" si="18"/>
        <v>0</v>
      </c>
      <c r="AE79" s="53">
        <f t="shared" si="19"/>
        <v>0</v>
      </c>
      <c r="AF79" s="53">
        <f t="shared" si="20"/>
        <v>0</v>
      </c>
      <c r="AG79" s="53">
        <f t="shared" si="21"/>
        <v>0</v>
      </c>
      <c r="AH79" s="53">
        <f t="shared" si="22"/>
        <v>0</v>
      </c>
      <c r="AI79" s="53">
        <f t="shared" si="23"/>
        <v>0</v>
      </c>
      <c r="AJ79" s="53">
        <f t="shared" si="24"/>
        <v>0</v>
      </c>
    </row>
    <row r="80" spans="1:36" s="35" customFormat="1" x14ac:dyDescent="0.25">
      <c r="A80" s="19"/>
      <c r="B80" s="19"/>
      <c r="C80" s="37"/>
      <c r="D80" s="19"/>
      <c r="E80" s="19"/>
      <c r="F80" s="19"/>
      <c r="G80" s="19"/>
      <c r="H80" s="19"/>
      <c r="I80" s="19"/>
      <c r="J80" s="19"/>
      <c r="K80" s="19"/>
      <c r="L80" s="19"/>
      <c r="M80" s="81">
        <f>IF(C80&gt;A_Stammdaten!$B$12,0,SUM(D80,E80,G80,I80:J80)-SUM(F80,H80,K80:L80))</f>
        <v>0</v>
      </c>
      <c r="N80" s="19"/>
      <c r="O80" s="19"/>
      <c r="P80" s="19"/>
      <c r="Q80" s="81">
        <f t="shared" si="25"/>
        <v>0</v>
      </c>
      <c r="R80" s="82">
        <f>IF(ISBLANK($B80),0,VLOOKUP($B80,Listen!$A$2:$C$45,2,FALSE))</f>
        <v>0</v>
      </c>
      <c r="S80" s="82">
        <f>IF(ISBLANK($B80),0,VLOOKUP($B80,Listen!$A$2:$C$45,3,FALSE))</f>
        <v>0</v>
      </c>
      <c r="T80" s="51">
        <f t="shared" si="17"/>
        <v>0</v>
      </c>
      <c r="U80" s="51">
        <f t="shared" si="16"/>
        <v>0</v>
      </c>
      <c r="V80" s="51">
        <f t="shared" si="16"/>
        <v>0</v>
      </c>
      <c r="W80" s="51">
        <f t="shared" si="16"/>
        <v>0</v>
      </c>
      <c r="X80" s="51">
        <f t="shared" si="16"/>
        <v>0</v>
      </c>
      <c r="Y80" s="51">
        <f t="shared" si="16"/>
        <v>0</v>
      </c>
      <c r="Z80" s="51">
        <f t="shared" si="16"/>
        <v>0</v>
      </c>
      <c r="AA80" s="53">
        <f t="shared" si="15"/>
        <v>0</v>
      </c>
      <c r="AB80" s="53">
        <f>IF(C80=A_Stammdaten!$B$12,D_SAV!$Q80-D_SAV!$AC80,HLOOKUP(A_Stammdaten!$B$12-1,$AD$4:$AJ$1000,ROW(C80)-3,FALSE)-$AC80)</f>
        <v>0</v>
      </c>
      <c r="AC80" s="53">
        <f>HLOOKUP(A_Stammdaten!$B$12,$AD$4:$AJ$1000,ROW(C80)-3,FALSE)</f>
        <v>0</v>
      </c>
      <c r="AD80" s="53">
        <f t="shared" si="18"/>
        <v>0</v>
      </c>
      <c r="AE80" s="53">
        <f t="shared" si="19"/>
        <v>0</v>
      </c>
      <c r="AF80" s="53">
        <f t="shared" si="20"/>
        <v>0</v>
      </c>
      <c r="AG80" s="53">
        <f t="shared" si="21"/>
        <v>0</v>
      </c>
      <c r="AH80" s="53">
        <f t="shared" si="22"/>
        <v>0</v>
      </c>
      <c r="AI80" s="53">
        <f t="shared" si="23"/>
        <v>0</v>
      </c>
      <c r="AJ80" s="53">
        <f t="shared" si="24"/>
        <v>0</v>
      </c>
    </row>
    <row r="81" spans="1:36" s="35" customFormat="1" x14ac:dyDescent="0.25">
      <c r="A81" s="19"/>
      <c r="B81" s="19"/>
      <c r="C81" s="37"/>
      <c r="D81" s="19"/>
      <c r="E81" s="19"/>
      <c r="F81" s="19"/>
      <c r="G81" s="19"/>
      <c r="H81" s="19"/>
      <c r="I81" s="19"/>
      <c r="J81" s="19"/>
      <c r="K81" s="19"/>
      <c r="L81" s="19"/>
      <c r="M81" s="81">
        <f>IF(C81&gt;A_Stammdaten!$B$12,0,SUM(D81,E81,G81,I81:J81)-SUM(F81,H81,K81:L81))</f>
        <v>0</v>
      </c>
      <c r="N81" s="19"/>
      <c r="O81" s="19"/>
      <c r="P81" s="19"/>
      <c r="Q81" s="81">
        <f t="shared" si="25"/>
        <v>0</v>
      </c>
      <c r="R81" s="82">
        <f>IF(ISBLANK($B81),0,VLOOKUP($B81,Listen!$A$2:$C$45,2,FALSE))</f>
        <v>0</v>
      </c>
      <c r="S81" s="82">
        <f>IF(ISBLANK($B81),0,VLOOKUP($B81,Listen!$A$2:$C$45,3,FALSE))</f>
        <v>0</v>
      </c>
      <c r="T81" s="51">
        <f t="shared" si="17"/>
        <v>0</v>
      </c>
      <c r="U81" s="51">
        <f t="shared" si="16"/>
        <v>0</v>
      </c>
      <c r="V81" s="51">
        <f t="shared" si="16"/>
        <v>0</v>
      </c>
      <c r="W81" s="51">
        <f t="shared" si="16"/>
        <v>0</v>
      </c>
      <c r="X81" s="51">
        <f t="shared" si="16"/>
        <v>0</v>
      </c>
      <c r="Y81" s="51">
        <f t="shared" si="16"/>
        <v>0</v>
      </c>
      <c r="Z81" s="51">
        <f t="shared" si="16"/>
        <v>0</v>
      </c>
      <c r="AA81" s="53">
        <f t="shared" si="15"/>
        <v>0</v>
      </c>
      <c r="AB81" s="53">
        <f>IF(C81=A_Stammdaten!$B$12,D_SAV!$Q81-D_SAV!$AC81,HLOOKUP(A_Stammdaten!$B$12-1,$AD$4:$AJ$1000,ROW(C81)-3,FALSE)-$AC81)</f>
        <v>0</v>
      </c>
      <c r="AC81" s="53">
        <f>HLOOKUP(A_Stammdaten!$B$12,$AD$4:$AJ$1000,ROW(C81)-3,FALSE)</f>
        <v>0</v>
      </c>
      <c r="AD81" s="53">
        <f t="shared" si="18"/>
        <v>0</v>
      </c>
      <c r="AE81" s="53">
        <f t="shared" si="19"/>
        <v>0</v>
      </c>
      <c r="AF81" s="53">
        <f t="shared" si="20"/>
        <v>0</v>
      </c>
      <c r="AG81" s="53">
        <f t="shared" si="21"/>
        <v>0</v>
      </c>
      <c r="AH81" s="53">
        <f t="shared" si="22"/>
        <v>0</v>
      </c>
      <c r="AI81" s="53">
        <f t="shared" si="23"/>
        <v>0</v>
      </c>
      <c r="AJ81" s="53">
        <f t="shared" si="24"/>
        <v>0</v>
      </c>
    </row>
    <row r="82" spans="1:36" s="35" customFormat="1" x14ac:dyDescent="0.25">
      <c r="A82" s="19"/>
      <c r="B82" s="19"/>
      <c r="C82" s="37"/>
      <c r="D82" s="19"/>
      <c r="E82" s="19"/>
      <c r="F82" s="19"/>
      <c r="G82" s="19"/>
      <c r="H82" s="19"/>
      <c r="I82" s="19"/>
      <c r="J82" s="19"/>
      <c r="K82" s="19"/>
      <c r="L82" s="19"/>
      <c r="M82" s="81">
        <f>IF(C82&gt;A_Stammdaten!$B$12,0,SUM(D82,E82,G82,I82:J82)-SUM(F82,H82,K82:L82))</f>
        <v>0</v>
      </c>
      <c r="N82" s="19"/>
      <c r="O82" s="19"/>
      <c r="P82" s="19"/>
      <c r="Q82" s="81">
        <f t="shared" si="25"/>
        <v>0</v>
      </c>
      <c r="R82" s="82">
        <f>IF(ISBLANK($B82),0,VLOOKUP($B82,Listen!$A$2:$C$45,2,FALSE))</f>
        <v>0</v>
      </c>
      <c r="S82" s="82">
        <f>IF(ISBLANK($B82),0,VLOOKUP($B82,Listen!$A$2:$C$45,3,FALSE))</f>
        <v>0</v>
      </c>
      <c r="T82" s="51">
        <f t="shared" si="17"/>
        <v>0</v>
      </c>
      <c r="U82" s="51">
        <f t="shared" si="16"/>
        <v>0</v>
      </c>
      <c r="V82" s="51">
        <f t="shared" si="16"/>
        <v>0</v>
      </c>
      <c r="W82" s="51">
        <f t="shared" si="16"/>
        <v>0</v>
      </c>
      <c r="X82" s="51">
        <f t="shared" si="16"/>
        <v>0</v>
      </c>
      <c r="Y82" s="51">
        <f t="shared" si="16"/>
        <v>0</v>
      </c>
      <c r="Z82" s="51">
        <f t="shared" si="16"/>
        <v>0</v>
      </c>
      <c r="AA82" s="53">
        <f t="shared" si="15"/>
        <v>0</v>
      </c>
      <c r="AB82" s="53">
        <f>IF(C82=A_Stammdaten!$B$12,D_SAV!$Q82-D_SAV!$AC82,HLOOKUP(A_Stammdaten!$B$12-1,$AD$4:$AJ$1000,ROW(C82)-3,FALSE)-$AC82)</f>
        <v>0</v>
      </c>
      <c r="AC82" s="53">
        <f>HLOOKUP(A_Stammdaten!$B$12,$AD$4:$AJ$1000,ROW(C82)-3,FALSE)</f>
        <v>0</v>
      </c>
      <c r="AD82" s="53">
        <f t="shared" si="18"/>
        <v>0</v>
      </c>
      <c r="AE82" s="53">
        <f t="shared" si="19"/>
        <v>0</v>
      </c>
      <c r="AF82" s="53">
        <f t="shared" si="20"/>
        <v>0</v>
      </c>
      <c r="AG82" s="53">
        <f t="shared" si="21"/>
        <v>0</v>
      </c>
      <c r="AH82" s="53">
        <f t="shared" si="22"/>
        <v>0</v>
      </c>
      <c r="AI82" s="53">
        <f t="shared" si="23"/>
        <v>0</v>
      </c>
      <c r="AJ82" s="53">
        <f t="shared" si="24"/>
        <v>0</v>
      </c>
    </row>
    <row r="83" spans="1:36" s="35" customFormat="1" x14ac:dyDescent="0.25">
      <c r="A83" s="19"/>
      <c r="B83" s="19"/>
      <c r="C83" s="37"/>
      <c r="D83" s="19"/>
      <c r="E83" s="19"/>
      <c r="F83" s="19"/>
      <c r="G83" s="19"/>
      <c r="H83" s="19"/>
      <c r="I83" s="19"/>
      <c r="J83" s="19"/>
      <c r="K83" s="19"/>
      <c r="L83" s="19"/>
      <c r="M83" s="81">
        <f>IF(C83&gt;A_Stammdaten!$B$12,0,SUM(D83,E83,G83,I83:J83)-SUM(F83,H83,K83:L83))</f>
        <v>0</v>
      </c>
      <c r="N83" s="19"/>
      <c r="O83" s="19"/>
      <c r="P83" s="19"/>
      <c r="Q83" s="81">
        <f t="shared" si="25"/>
        <v>0</v>
      </c>
      <c r="R83" s="82">
        <f>IF(ISBLANK($B83),0,VLOOKUP($B83,Listen!$A$2:$C$45,2,FALSE))</f>
        <v>0</v>
      </c>
      <c r="S83" s="82">
        <f>IF(ISBLANK($B83),0,VLOOKUP($B83,Listen!$A$2:$C$45,3,FALSE))</f>
        <v>0</v>
      </c>
      <c r="T83" s="51">
        <f t="shared" si="17"/>
        <v>0</v>
      </c>
      <c r="U83" s="51">
        <f t="shared" si="16"/>
        <v>0</v>
      </c>
      <c r="V83" s="51">
        <f t="shared" si="16"/>
        <v>0</v>
      </c>
      <c r="W83" s="51">
        <f t="shared" si="16"/>
        <v>0</v>
      </c>
      <c r="X83" s="51">
        <f t="shared" si="16"/>
        <v>0</v>
      </c>
      <c r="Y83" s="51">
        <f t="shared" si="16"/>
        <v>0</v>
      </c>
      <c r="Z83" s="51">
        <f t="shared" si="16"/>
        <v>0</v>
      </c>
      <c r="AA83" s="53">
        <f t="shared" si="15"/>
        <v>0</v>
      </c>
      <c r="AB83" s="53">
        <f>IF(C83=A_Stammdaten!$B$12,D_SAV!$Q83-D_SAV!$AC83,HLOOKUP(A_Stammdaten!$B$12-1,$AD$4:$AJ$1000,ROW(C83)-3,FALSE)-$AC83)</f>
        <v>0</v>
      </c>
      <c r="AC83" s="53">
        <f>HLOOKUP(A_Stammdaten!$B$12,$AD$4:$AJ$1000,ROW(C83)-3,FALSE)</f>
        <v>0</v>
      </c>
      <c r="AD83" s="53">
        <f t="shared" si="18"/>
        <v>0</v>
      </c>
      <c r="AE83" s="53">
        <f t="shared" si="19"/>
        <v>0</v>
      </c>
      <c r="AF83" s="53">
        <f t="shared" si="20"/>
        <v>0</v>
      </c>
      <c r="AG83" s="53">
        <f t="shared" si="21"/>
        <v>0</v>
      </c>
      <c r="AH83" s="53">
        <f t="shared" si="22"/>
        <v>0</v>
      </c>
      <c r="AI83" s="53">
        <f t="shared" si="23"/>
        <v>0</v>
      </c>
      <c r="AJ83" s="53">
        <f t="shared" si="24"/>
        <v>0</v>
      </c>
    </row>
    <row r="84" spans="1:36" s="35" customFormat="1" x14ac:dyDescent="0.25">
      <c r="A84" s="19"/>
      <c r="B84" s="19"/>
      <c r="C84" s="37"/>
      <c r="D84" s="19"/>
      <c r="E84" s="19"/>
      <c r="F84" s="19"/>
      <c r="G84" s="19"/>
      <c r="H84" s="19"/>
      <c r="I84" s="19"/>
      <c r="J84" s="19"/>
      <c r="K84" s="19"/>
      <c r="L84" s="19"/>
      <c r="M84" s="81">
        <f>IF(C84&gt;A_Stammdaten!$B$12,0,SUM(D84,E84,G84,I84:J84)-SUM(F84,H84,K84:L84))</f>
        <v>0</v>
      </c>
      <c r="N84" s="19"/>
      <c r="O84" s="19"/>
      <c r="P84" s="19"/>
      <c r="Q84" s="81">
        <f t="shared" si="25"/>
        <v>0</v>
      </c>
      <c r="R84" s="82">
        <f>IF(ISBLANK($B84),0,VLOOKUP($B84,Listen!$A$2:$C$45,2,FALSE))</f>
        <v>0</v>
      </c>
      <c r="S84" s="82">
        <f>IF(ISBLANK($B84),0,VLOOKUP($B84,Listen!$A$2:$C$45,3,FALSE))</f>
        <v>0</v>
      </c>
      <c r="T84" s="51">
        <f t="shared" si="17"/>
        <v>0</v>
      </c>
      <c r="U84" s="51">
        <f t="shared" si="16"/>
        <v>0</v>
      </c>
      <c r="V84" s="51">
        <f t="shared" si="16"/>
        <v>0</v>
      </c>
      <c r="W84" s="51">
        <f t="shared" si="16"/>
        <v>0</v>
      </c>
      <c r="X84" s="51">
        <f t="shared" si="16"/>
        <v>0</v>
      </c>
      <c r="Y84" s="51">
        <f t="shared" si="16"/>
        <v>0</v>
      </c>
      <c r="Z84" s="51">
        <f t="shared" si="16"/>
        <v>0</v>
      </c>
      <c r="AA84" s="53">
        <f t="shared" si="15"/>
        <v>0</v>
      </c>
      <c r="AB84" s="53">
        <f>IF(C84=A_Stammdaten!$B$12,D_SAV!$Q84-D_SAV!$AC84,HLOOKUP(A_Stammdaten!$B$12-1,$AD$4:$AJ$1000,ROW(C84)-3,FALSE)-$AC84)</f>
        <v>0</v>
      </c>
      <c r="AC84" s="53">
        <f>HLOOKUP(A_Stammdaten!$B$12,$AD$4:$AJ$1000,ROW(C84)-3,FALSE)</f>
        <v>0</v>
      </c>
      <c r="AD84" s="53">
        <f t="shared" si="18"/>
        <v>0</v>
      </c>
      <c r="AE84" s="53">
        <f t="shared" si="19"/>
        <v>0</v>
      </c>
      <c r="AF84" s="53">
        <f t="shared" si="20"/>
        <v>0</v>
      </c>
      <c r="AG84" s="53">
        <f t="shared" si="21"/>
        <v>0</v>
      </c>
      <c r="AH84" s="53">
        <f t="shared" si="22"/>
        <v>0</v>
      </c>
      <c r="AI84" s="53">
        <f t="shared" si="23"/>
        <v>0</v>
      </c>
      <c r="AJ84" s="53">
        <f t="shared" si="24"/>
        <v>0</v>
      </c>
    </row>
    <row r="85" spans="1:36" s="35" customFormat="1" x14ac:dyDescent="0.25">
      <c r="A85" s="19"/>
      <c r="B85" s="19"/>
      <c r="C85" s="37"/>
      <c r="D85" s="19"/>
      <c r="E85" s="19"/>
      <c r="F85" s="19"/>
      <c r="G85" s="19"/>
      <c r="H85" s="19"/>
      <c r="I85" s="19"/>
      <c r="J85" s="19"/>
      <c r="K85" s="19"/>
      <c r="L85" s="19"/>
      <c r="M85" s="81">
        <f>IF(C85&gt;A_Stammdaten!$B$12,0,SUM(D85,E85,G85,I85:J85)-SUM(F85,H85,K85:L85))</f>
        <v>0</v>
      </c>
      <c r="N85" s="19"/>
      <c r="O85" s="19"/>
      <c r="P85" s="19"/>
      <c r="Q85" s="81">
        <f t="shared" si="25"/>
        <v>0</v>
      </c>
      <c r="R85" s="82">
        <f>IF(ISBLANK($B85),0,VLOOKUP($B85,Listen!$A$2:$C$45,2,FALSE))</f>
        <v>0</v>
      </c>
      <c r="S85" s="82">
        <f>IF(ISBLANK($B85),0,VLOOKUP($B85,Listen!$A$2:$C$45,3,FALSE))</f>
        <v>0</v>
      </c>
      <c r="T85" s="51">
        <f t="shared" si="17"/>
        <v>0</v>
      </c>
      <c r="U85" s="51">
        <f t="shared" si="16"/>
        <v>0</v>
      </c>
      <c r="V85" s="51">
        <f t="shared" si="16"/>
        <v>0</v>
      </c>
      <c r="W85" s="51">
        <f t="shared" si="16"/>
        <v>0</v>
      </c>
      <c r="X85" s="51">
        <f t="shared" si="16"/>
        <v>0</v>
      </c>
      <c r="Y85" s="51">
        <f t="shared" si="16"/>
        <v>0</v>
      </c>
      <c r="Z85" s="51">
        <f t="shared" si="16"/>
        <v>0</v>
      </c>
      <c r="AA85" s="53">
        <f t="shared" si="15"/>
        <v>0</v>
      </c>
      <c r="AB85" s="53">
        <f>IF(C85=A_Stammdaten!$B$12,D_SAV!$Q85-D_SAV!$AC85,HLOOKUP(A_Stammdaten!$B$12-1,$AD$4:$AJ$1000,ROW(C85)-3,FALSE)-$AC85)</f>
        <v>0</v>
      </c>
      <c r="AC85" s="53">
        <f>HLOOKUP(A_Stammdaten!$B$12,$AD$4:$AJ$1000,ROW(C85)-3,FALSE)</f>
        <v>0</v>
      </c>
      <c r="AD85" s="53">
        <f t="shared" si="18"/>
        <v>0</v>
      </c>
      <c r="AE85" s="53">
        <f t="shared" si="19"/>
        <v>0</v>
      </c>
      <c r="AF85" s="53">
        <f t="shared" si="20"/>
        <v>0</v>
      </c>
      <c r="AG85" s="53">
        <f t="shared" si="21"/>
        <v>0</v>
      </c>
      <c r="AH85" s="53">
        <f t="shared" si="22"/>
        <v>0</v>
      </c>
      <c r="AI85" s="53">
        <f t="shared" si="23"/>
        <v>0</v>
      </c>
      <c r="AJ85" s="53">
        <f t="shared" si="24"/>
        <v>0</v>
      </c>
    </row>
    <row r="86" spans="1:36" s="35" customFormat="1" x14ac:dyDescent="0.25">
      <c r="A86" s="19"/>
      <c r="B86" s="19"/>
      <c r="C86" s="37"/>
      <c r="D86" s="19"/>
      <c r="E86" s="19"/>
      <c r="F86" s="19"/>
      <c r="G86" s="19"/>
      <c r="H86" s="19"/>
      <c r="I86" s="19"/>
      <c r="J86" s="19"/>
      <c r="K86" s="19"/>
      <c r="L86" s="19"/>
      <c r="M86" s="81">
        <f>IF(C86&gt;A_Stammdaten!$B$12,0,SUM(D86,E86,G86,I86:J86)-SUM(F86,H86,K86:L86))</f>
        <v>0</v>
      </c>
      <c r="N86" s="19"/>
      <c r="O86" s="19"/>
      <c r="P86" s="19"/>
      <c r="Q86" s="81">
        <f t="shared" si="25"/>
        <v>0</v>
      </c>
      <c r="R86" s="82">
        <f>IF(ISBLANK($B86),0,VLOOKUP($B86,Listen!$A$2:$C$45,2,FALSE))</f>
        <v>0</v>
      </c>
      <c r="S86" s="82">
        <f>IF(ISBLANK($B86),0,VLOOKUP($B86,Listen!$A$2:$C$45,3,FALSE))</f>
        <v>0</v>
      </c>
      <c r="T86" s="51">
        <f t="shared" si="17"/>
        <v>0</v>
      </c>
      <c r="U86" s="51">
        <f t="shared" si="16"/>
        <v>0</v>
      </c>
      <c r="V86" s="51">
        <f t="shared" si="16"/>
        <v>0</v>
      </c>
      <c r="W86" s="51">
        <f t="shared" si="16"/>
        <v>0</v>
      </c>
      <c r="X86" s="51">
        <f t="shared" si="16"/>
        <v>0</v>
      </c>
      <c r="Y86" s="51">
        <f t="shared" si="16"/>
        <v>0</v>
      </c>
      <c r="Z86" s="51">
        <f t="shared" si="16"/>
        <v>0</v>
      </c>
      <c r="AA86" s="53">
        <f t="shared" si="15"/>
        <v>0</v>
      </c>
      <c r="AB86" s="53">
        <f>IF(C86=A_Stammdaten!$B$12,D_SAV!$Q86-D_SAV!$AC86,HLOOKUP(A_Stammdaten!$B$12-1,$AD$4:$AJ$1000,ROW(C86)-3,FALSE)-$AC86)</f>
        <v>0</v>
      </c>
      <c r="AC86" s="53">
        <f>HLOOKUP(A_Stammdaten!$B$12,$AD$4:$AJ$1000,ROW(C86)-3,FALSE)</f>
        <v>0</v>
      </c>
      <c r="AD86" s="53">
        <f t="shared" si="18"/>
        <v>0</v>
      </c>
      <c r="AE86" s="53">
        <f t="shared" si="19"/>
        <v>0</v>
      </c>
      <c r="AF86" s="53">
        <f t="shared" si="20"/>
        <v>0</v>
      </c>
      <c r="AG86" s="53">
        <f t="shared" si="21"/>
        <v>0</v>
      </c>
      <c r="AH86" s="53">
        <f t="shared" si="22"/>
        <v>0</v>
      </c>
      <c r="AI86" s="53">
        <f t="shared" si="23"/>
        <v>0</v>
      </c>
      <c r="AJ86" s="53">
        <f t="shared" si="24"/>
        <v>0</v>
      </c>
    </row>
    <row r="87" spans="1:36" s="35" customFormat="1" x14ac:dyDescent="0.25">
      <c r="A87" s="19"/>
      <c r="B87" s="19"/>
      <c r="C87" s="37"/>
      <c r="D87" s="19"/>
      <c r="E87" s="19"/>
      <c r="F87" s="19"/>
      <c r="G87" s="19"/>
      <c r="H87" s="19"/>
      <c r="I87" s="19"/>
      <c r="J87" s="19"/>
      <c r="K87" s="19"/>
      <c r="L87" s="19"/>
      <c r="M87" s="81">
        <f>IF(C87&gt;A_Stammdaten!$B$12,0,SUM(D87,E87,G87,I87:J87)-SUM(F87,H87,K87:L87))</f>
        <v>0</v>
      </c>
      <c r="N87" s="19"/>
      <c r="O87" s="19"/>
      <c r="P87" s="19"/>
      <c r="Q87" s="81">
        <f t="shared" si="25"/>
        <v>0</v>
      </c>
      <c r="R87" s="82">
        <f>IF(ISBLANK($B87),0,VLOOKUP($B87,Listen!$A$2:$C$45,2,FALSE))</f>
        <v>0</v>
      </c>
      <c r="S87" s="82">
        <f>IF(ISBLANK($B87),0,VLOOKUP($B87,Listen!$A$2:$C$45,3,FALSE))</f>
        <v>0</v>
      </c>
      <c r="T87" s="51">
        <f t="shared" si="17"/>
        <v>0</v>
      </c>
      <c r="U87" s="51">
        <f t="shared" si="16"/>
        <v>0</v>
      </c>
      <c r="V87" s="51">
        <f t="shared" si="16"/>
        <v>0</v>
      </c>
      <c r="W87" s="51">
        <f t="shared" si="16"/>
        <v>0</v>
      </c>
      <c r="X87" s="51">
        <f t="shared" si="16"/>
        <v>0</v>
      </c>
      <c r="Y87" s="51">
        <f t="shared" si="16"/>
        <v>0</v>
      </c>
      <c r="Z87" s="51">
        <f t="shared" si="16"/>
        <v>0</v>
      </c>
      <c r="AA87" s="53">
        <f t="shared" si="15"/>
        <v>0</v>
      </c>
      <c r="AB87" s="53">
        <f>IF(C87=A_Stammdaten!$B$12,D_SAV!$Q87-D_SAV!$AC87,HLOOKUP(A_Stammdaten!$B$12-1,$AD$4:$AJ$1000,ROW(C87)-3,FALSE)-$AC87)</f>
        <v>0</v>
      </c>
      <c r="AC87" s="53">
        <f>HLOOKUP(A_Stammdaten!$B$12,$AD$4:$AJ$1000,ROW(C87)-3,FALSE)</f>
        <v>0</v>
      </c>
      <c r="AD87" s="53">
        <f t="shared" si="18"/>
        <v>0</v>
      </c>
      <c r="AE87" s="53">
        <f t="shared" si="19"/>
        <v>0</v>
      </c>
      <c r="AF87" s="53">
        <f t="shared" si="20"/>
        <v>0</v>
      </c>
      <c r="AG87" s="53">
        <f t="shared" si="21"/>
        <v>0</v>
      </c>
      <c r="AH87" s="53">
        <f t="shared" si="22"/>
        <v>0</v>
      </c>
      <c r="AI87" s="53">
        <f t="shared" si="23"/>
        <v>0</v>
      </c>
      <c r="AJ87" s="53">
        <f t="shared" si="24"/>
        <v>0</v>
      </c>
    </row>
    <row r="88" spans="1:36" s="35" customFormat="1" x14ac:dyDescent="0.25">
      <c r="A88" s="19"/>
      <c r="B88" s="19"/>
      <c r="C88" s="37"/>
      <c r="D88" s="19"/>
      <c r="E88" s="19"/>
      <c r="F88" s="19"/>
      <c r="G88" s="19"/>
      <c r="H88" s="19"/>
      <c r="I88" s="19"/>
      <c r="J88" s="19"/>
      <c r="K88" s="19"/>
      <c r="L88" s="19"/>
      <c r="M88" s="81">
        <f>IF(C88&gt;A_Stammdaten!$B$12,0,SUM(D88,E88,G88,I88:J88)-SUM(F88,H88,K88:L88))</f>
        <v>0</v>
      </c>
      <c r="N88" s="19"/>
      <c r="O88" s="19"/>
      <c r="P88" s="19"/>
      <c r="Q88" s="81">
        <f t="shared" si="25"/>
        <v>0</v>
      </c>
      <c r="R88" s="82">
        <f>IF(ISBLANK($B88),0,VLOOKUP($B88,Listen!$A$2:$C$45,2,FALSE))</f>
        <v>0</v>
      </c>
      <c r="S88" s="82">
        <f>IF(ISBLANK($B88),0,VLOOKUP($B88,Listen!$A$2:$C$45,3,FALSE))</f>
        <v>0</v>
      </c>
      <c r="T88" s="51">
        <f t="shared" si="17"/>
        <v>0</v>
      </c>
      <c r="U88" s="51">
        <f t="shared" si="16"/>
        <v>0</v>
      </c>
      <c r="V88" s="51">
        <f t="shared" si="16"/>
        <v>0</v>
      </c>
      <c r="W88" s="51">
        <f t="shared" si="16"/>
        <v>0</v>
      </c>
      <c r="X88" s="51">
        <f t="shared" si="16"/>
        <v>0</v>
      </c>
      <c r="Y88" s="51">
        <f t="shared" si="16"/>
        <v>0</v>
      </c>
      <c r="Z88" s="51">
        <f t="shared" si="16"/>
        <v>0</v>
      </c>
      <c r="AA88" s="53">
        <f t="shared" si="15"/>
        <v>0</v>
      </c>
      <c r="AB88" s="53">
        <f>IF(C88=A_Stammdaten!$B$12,D_SAV!$Q88-D_SAV!$AC88,HLOOKUP(A_Stammdaten!$B$12-1,$AD$4:$AJ$1000,ROW(C88)-3,FALSE)-$AC88)</f>
        <v>0</v>
      </c>
      <c r="AC88" s="53">
        <f>HLOOKUP(A_Stammdaten!$B$12,$AD$4:$AJ$1000,ROW(C88)-3,FALSE)</f>
        <v>0</v>
      </c>
      <c r="AD88" s="53">
        <f t="shared" si="18"/>
        <v>0</v>
      </c>
      <c r="AE88" s="53">
        <f t="shared" si="19"/>
        <v>0</v>
      </c>
      <c r="AF88" s="53">
        <f t="shared" si="20"/>
        <v>0</v>
      </c>
      <c r="AG88" s="53">
        <f t="shared" si="21"/>
        <v>0</v>
      </c>
      <c r="AH88" s="53">
        <f t="shared" si="22"/>
        <v>0</v>
      </c>
      <c r="AI88" s="53">
        <f t="shared" si="23"/>
        <v>0</v>
      </c>
      <c r="AJ88" s="53">
        <f t="shared" si="24"/>
        <v>0</v>
      </c>
    </row>
    <row r="89" spans="1:36" s="35" customFormat="1" x14ac:dyDescent="0.25">
      <c r="A89" s="19"/>
      <c r="B89" s="19"/>
      <c r="C89" s="37"/>
      <c r="D89" s="19"/>
      <c r="E89" s="19"/>
      <c r="F89" s="19"/>
      <c r="G89" s="19"/>
      <c r="H89" s="19"/>
      <c r="I89" s="19"/>
      <c r="J89" s="19"/>
      <c r="K89" s="19"/>
      <c r="L89" s="19"/>
      <c r="M89" s="81">
        <f>IF(C89&gt;A_Stammdaten!$B$12,0,SUM(D89,E89,G89,I89:J89)-SUM(F89,H89,K89:L89))</f>
        <v>0</v>
      </c>
      <c r="N89" s="19"/>
      <c r="O89" s="19"/>
      <c r="P89" s="19"/>
      <c r="Q89" s="81">
        <f t="shared" si="25"/>
        <v>0</v>
      </c>
      <c r="R89" s="82">
        <f>IF(ISBLANK($B89),0,VLOOKUP($B89,Listen!$A$2:$C$45,2,FALSE))</f>
        <v>0</v>
      </c>
      <c r="S89" s="82">
        <f>IF(ISBLANK($B89),0,VLOOKUP($B89,Listen!$A$2:$C$45,3,FALSE))</f>
        <v>0</v>
      </c>
      <c r="T89" s="51">
        <f t="shared" si="17"/>
        <v>0</v>
      </c>
      <c r="U89" s="51">
        <f t="shared" si="16"/>
        <v>0</v>
      </c>
      <c r="V89" s="51">
        <f t="shared" si="16"/>
        <v>0</v>
      </c>
      <c r="W89" s="51">
        <f t="shared" si="16"/>
        <v>0</v>
      </c>
      <c r="X89" s="51">
        <f t="shared" si="16"/>
        <v>0</v>
      </c>
      <c r="Y89" s="51">
        <f t="shared" si="16"/>
        <v>0</v>
      </c>
      <c r="Z89" s="51">
        <f t="shared" si="16"/>
        <v>0</v>
      </c>
      <c r="AA89" s="53">
        <f t="shared" si="15"/>
        <v>0</v>
      </c>
      <c r="AB89" s="53">
        <f>IF(C89=A_Stammdaten!$B$12,D_SAV!$Q89-D_SAV!$AC89,HLOOKUP(A_Stammdaten!$B$12-1,$AD$4:$AJ$1000,ROW(C89)-3,FALSE)-$AC89)</f>
        <v>0</v>
      </c>
      <c r="AC89" s="53">
        <f>HLOOKUP(A_Stammdaten!$B$12,$AD$4:$AJ$1000,ROW(C89)-3,FALSE)</f>
        <v>0</v>
      </c>
      <c r="AD89" s="53">
        <f t="shared" si="18"/>
        <v>0</v>
      </c>
      <c r="AE89" s="53">
        <f t="shared" si="19"/>
        <v>0</v>
      </c>
      <c r="AF89" s="53">
        <f t="shared" si="20"/>
        <v>0</v>
      </c>
      <c r="AG89" s="53">
        <f t="shared" si="21"/>
        <v>0</v>
      </c>
      <c r="AH89" s="53">
        <f t="shared" si="22"/>
        <v>0</v>
      </c>
      <c r="AI89" s="53">
        <f t="shared" si="23"/>
        <v>0</v>
      </c>
      <c r="AJ89" s="53">
        <f t="shared" si="24"/>
        <v>0</v>
      </c>
    </row>
    <row r="90" spans="1:36" s="35" customFormat="1" x14ac:dyDescent="0.25">
      <c r="A90" s="19"/>
      <c r="B90" s="19"/>
      <c r="C90" s="37"/>
      <c r="D90" s="19"/>
      <c r="E90" s="19"/>
      <c r="F90" s="19"/>
      <c r="G90" s="19"/>
      <c r="H90" s="19"/>
      <c r="I90" s="19"/>
      <c r="J90" s="19"/>
      <c r="K90" s="19"/>
      <c r="L90" s="19"/>
      <c r="M90" s="81">
        <f>IF(C90&gt;A_Stammdaten!$B$12,0,SUM(D90,E90,G90,I90:J90)-SUM(F90,H90,K90:L90))</f>
        <v>0</v>
      </c>
      <c r="N90" s="19"/>
      <c r="O90" s="19"/>
      <c r="P90" s="19"/>
      <c r="Q90" s="81">
        <f t="shared" si="25"/>
        <v>0</v>
      </c>
      <c r="R90" s="82">
        <f>IF(ISBLANK($B90),0,VLOOKUP($B90,Listen!$A$2:$C$45,2,FALSE))</f>
        <v>0</v>
      </c>
      <c r="S90" s="82">
        <f>IF(ISBLANK($B90),0,VLOOKUP($B90,Listen!$A$2:$C$45,3,FALSE))</f>
        <v>0</v>
      </c>
      <c r="T90" s="51">
        <f t="shared" si="17"/>
        <v>0</v>
      </c>
      <c r="U90" s="51">
        <f t="shared" si="16"/>
        <v>0</v>
      </c>
      <c r="V90" s="51">
        <f t="shared" si="16"/>
        <v>0</v>
      </c>
      <c r="W90" s="51">
        <f t="shared" si="16"/>
        <v>0</v>
      </c>
      <c r="X90" s="51">
        <f t="shared" si="16"/>
        <v>0</v>
      </c>
      <c r="Y90" s="51">
        <f t="shared" si="16"/>
        <v>0</v>
      </c>
      <c r="Z90" s="51">
        <f t="shared" si="16"/>
        <v>0</v>
      </c>
      <c r="AA90" s="53">
        <f t="shared" si="15"/>
        <v>0</v>
      </c>
      <c r="AB90" s="53">
        <f>IF(C90=A_Stammdaten!$B$12,D_SAV!$Q90-D_SAV!$AC90,HLOOKUP(A_Stammdaten!$B$12-1,$AD$4:$AJ$1000,ROW(C90)-3,FALSE)-$AC90)</f>
        <v>0</v>
      </c>
      <c r="AC90" s="53">
        <f>HLOOKUP(A_Stammdaten!$B$12,$AD$4:$AJ$1000,ROW(C90)-3,FALSE)</f>
        <v>0</v>
      </c>
      <c r="AD90" s="53">
        <f t="shared" si="18"/>
        <v>0</v>
      </c>
      <c r="AE90" s="53">
        <f t="shared" si="19"/>
        <v>0</v>
      </c>
      <c r="AF90" s="53">
        <f t="shared" si="20"/>
        <v>0</v>
      </c>
      <c r="AG90" s="53">
        <f t="shared" si="21"/>
        <v>0</v>
      </c>
      <c r="AH90" s="53">
        <f t="shared" si="22"/>
        <v>0</v>
      </c>
      <c r="AI90" s="53">
        <f t="shared" si="23"/>
        <v>0</v>
      </c>
      <c r="AJ90" s="53">
        <f t="shared" si="24"/>
        <v>0</v>
      </c>
    </row>
    <row r="91" spans="1:36" s="35" customFormat="1" x14ac:dyDescent="0.25">
      <c r="A91" s="19"/>
      <c r="B91" s="19"/>
      <c r="C91" s="37"/>
      <c r="D91" s="19"/>
      <c r="E91" s="19"/>
      <c r="F91" s="19"/>
      <c r="G91" s="19"/>
      <c r="H91" s="19"/>
      <c r="I91" s="19"/>
      <c r="J91" s="19"/>
      <c r="K91" s="19"/>
      <c r="L91" s="19"/>
      <c r="M91" s="81">
        <f>IF(C91&gt;A_Stammdaten!$B$12,0,SUM(D91,E91,G91,I91:J91)-SUM(F91,H91,K91:L91))</f>
        <v>0</v>
      </c>
      <c r="N91" s="19"/>
      <c r="O91" s="19"/>
      <c r="P91" s="19"/>
      <c r="Q91" s="81">
        <f t="shared" si="25"/>
        <v>0</v>
      </c>
      <c r="R91" s="82">
        <f>IF(ISBLANK($B91),0,VLOOKUP($B91,Listen!$A$2:$C$45,2,FALSE))</f>
        <v>0</v>
      </c>
      <c r="S91" s="82">
        <f>IF(ISBLANK($B91),0,VLOOKUP($B91,Listen!$A$2:$C$45,3,FALSE))</f>
        <v>0</v>
      </c>
      <c r="T91" s="51">
        <f t="shared" si="17"/>
        <v>0</v>
      </c>
      <c r="U91" s="51">
        <f t="shared" si="16"/>
        <v>0</v>
      </c>
      <c r="V91" s="51">
        <f t="shared" si="16"/>
        <v>0</v>
      </c>
      <c r="W91" s="51">
        <f t="shared" si="16"/>
        <v>0</v>
      </c>
      <c r="X91" s="51">
        <f t="shared" si="16"/>
        <v>0</v>
      </c>
      <c r="Y91" s="51">
        <f t="shared" si="16"/>
        <v>0</v>
      </c>
      <c r="Z91" s="51">
        <f t="shared" si="16"/>
        <v>0</v>
      </c>
      <c r="AA91" s="53">
        <f t="shared" si="15"/>
        <v>0</v>
      </c>
      <c r="AB91" s="53">
        <f>IF(C91=A_Stammdaten!$B$12,D_SAV!$Q91-D_SAV!$AC91,HLOOKUP(A_Stammdaten!$B$12-1,$AD$4:$AJ$1000,ROW(C91)-3,FALSE)-$AC91)</f>
        <v>0</v>
      </c>
      <c r="AC91" s="53">
        <f>HLOOKUP(A_Stammdaten!$B$12,$AD$4:$AJ$1000,ROW(C91)-3,FALSE)</f>
        <v>0</v>
      </c>
      <c r="AD91" s="53">
        <f t="shared" si="18"/>
        <v>0</v>
      </c>
      <c r="AE91" s="53">
        <f t="shared" si="19"/>
        <v>0</v>
      </c>
      <c r="AF91" s="53">
        <f t="shared" si="20"/>
        <v>0</v>
      </c>
      <c r="AG91" s="53">
        <f t="shared" si="21"/>
        <v>0</v>
      </c>
      <c r="AH91" s="53">
        <f t="shared" si="22"/>
        <v>0</v>
      </c>
      <c r="AI91" s="53">
        <f t="shared" si="23"/>
        <v>0</v>
      </c>
      <c r="AJ91" s="53">
        <f t="shared" si="24"/>
        <v>0</v>
      </c>
    </row>
    <row r="92" spans="1:36" s="35" customFormat="1" x14ac:dyDescent="0.25">
      <c r="A92" s="19"/>
      <c r="B92" s="19"/>
      <c r="C92" s="37"/>
      <c r="D92" s="19"/>
      <c r="E92" s="19"/>
      <c r="F92" s="19"/>
      <c r="G92" s="19"/>
      <c r="H92" s="19"/>
      <c r="I92" s="19"/>
      <c r="J92" s="19"/>
      <c r="K92" s="19"/>
      <c r="L92" s="19"/>
      <c r="M92" s="81">
        <f>IF(C92&gt;A_Stammdaten!$B$12,0,SUM(D92,E92,G92,I92:J92)-SUM(F92,H92,K92:L92))</f>
        <v>0</v>
      </c>
      <c r="N92" s="19"/>
      <c r="O92" s="19"/>
      <c r="P92" s="19"/>
      <c r="Q92" s="81">
        <f t="shared" si="25"/>
        <v>0</v>
      </c>
      <c r="R92" s="82">
        <f>IF(ISBLANK($B92),0,VLOOKUP($B92,Listen!$A$2:$C$45,2,FALSE))</f>
        <v>0</v>
      </c>
      <c r="S92" s="82">
        <f>IF(ISBLANK($B92),0,VLOOKUP($B92,Listen!$A$2:$C$45,3,FALSE))</f>
        <v>0</v>
      </c>
      <c r="T92" s="51">
        <f t="shared" si="17"/>
        <v>0</v>
      </c>
      <c r="U92" s="51">
        <f t="shared" si="16"/>
        <v>0</v>
      </c>
      <c r="V92" s="51">
        <f t="shared" si="16"/>
        <v>0</v>
      </c>
      <c r="W92" s="51">
        <f t="shared" si="16"/>
        <v>0</v>
      </c>
      <c r="X92" s="51">
        <f t="shared" si="16"/>
        <v>0</v>
      </c>
      <c r="Y92" s="51">
        <f t="shared" si="16"/>
        <v>0</v>
      </c>
      <c r="Z92" s="51">
        <f t="shared" si="16"/>
        <v>0</v>
      </c>
      <c r="AA92" s="53">
        <f t="shared" si="15"/>
        <v>0</v>
      </c>
      <c r="AB92" s="53">
        <f>IF(C92=A_Stammdaten!$B$12,D_SAV!$Q92-D_SAV!$AC92,HLOOKUP(A_Stammdaten!$B$12-1,$AD$4:$AJ$1000,ROW(C92)-3,FALSE)-$AC92)</f>
        <v>0</v>
      </c>
      <c r="AC92" s="53">
        <f>HLOOKUP(A_Stammdaten!$B$12,$AD$4:$AJ$1000,ROW(C92)-3,FALSE)</f>
        <v>0</v>
      </c>
      <c r="AD92" s="53">
        <f t="shared" si="18"/>
        <v>0</v>
      </c>
      <c r="AE92" s="53">
        <f t="shared" si="19"/>
        <v>0</v>
      </c>
      <c r="AF92" s="53">
        <f t="shared" si="20"/>
        <v>0</v>
      </c>
      <c r="AG92" s="53">
        <f t="shared" si="21"/>
        <v>0</v>
      </c>
      <c r="AH92" s="53">
        <f t="shared" si="22"/>
        <v>0</v>
      </c>
      <c r="AI92" s="53">
        <f t="shared" si="23"/>
        <v>0</v>
      </c>
      <c r="AJ92" s="53">
        <f t="shared" si="24"/>
        <v>0</v>
      </c>
    </row>
    <row r="93" spans="1:36" s="35" customFormat="1" x14ac:dyDescent="0.25">
      <c r="A93" s="19"/>
      <c r="B93" s="19"/>
      <c r="C93" s="37"/>
      <c r="D93" s="19"/>
      <c r="E93" s="19"/>
      <c r="F93" s="19"/>
      <c r="G93" s="19"/>
      <c r="H93" s="19"/>
      <c r="I93" s="19"/>
      <c r="J93" s="19"/>
      <c r="K93" s="19"/>
      <c r="L93" s="19"/>
      <c r="M93" s="81">
        <f>IF(C93&gt;A_Stammdaten!$B$12,0,SUM(D93,E93,G93,I93:J93)-SUM(F93,H93,K93:L93))</f>
        <v>0</v>
      </c>
      <c r="N93" s="19"/>
      <c r="O93" s="19"/>
      <c r="P93" s="19"/>
      <c r="Q93" s="81">
        <f t="shared" si="25"/>
        <v>0</v>
      </c>
      <c r="R93" s="82">
        <f>IF(ISBLANK($B93),0,VLOOKUP($B93,Listen!$A$2:$C$45,2,FALSE))</f>
        <v>0</v>
      </c>
      <c r="S93" s="82">
        <f>IF(ISBLANK($B93),0,VLOOKUP($B93,Listen!$A$2:$C$45,3,FALSE))</f>
        <v>0</v>
      </c>
      <c r="T93" s="51">
        <f t="shared" si="17"/>
        <v>0</v>
      </c>
      <c r="U93" s="51">
        <f t="shared" si="16"/>
        <v>0</v>
      </c>
      <c r="V93" s="51">
        <f t="shared" si="16"/>
        <v>0</v>
      </c>
      <c r="W93" s="51">
        <f t="shared" si="16"/>
        <v>0</v>
      </c>
      <c r="X93" s="51">
        <f t="shared" si="16"/>
        <v>0</v>
      </c>
      <c r="Y93" s="51">
        <f t="shared" si="16"/>
        <v>0</v>
      </c>
      <c r="Z93" s="51">
        <f t="shared" si="16"/>
        <v>0</v>
      </c>
      <c r="AA93" s="53">
        <f t="shared" si="15"/>
        <v>0</v>
      </c>
      <c r="AB93" s="53">
        <f>IF(C93=A_Stammdaten!$B$12,D_SAV!$Q93-D_SAV!$AC93,HLOOKUP(A_Stammdaten!$B$12-1,$AD$4:$AJ$1000,ROW(C93)-3,FALSE)-$AC93)</f>
        <v>0</v>
      </c>
      <c r="AC93" s="53">
        <f>HLOOKUP(A_Stammdaten!$B$12,$AD$4:$AJ$1000,ROW(C93)-3,FALSE)</f>
        <v>0</v>
      </c>
      <c r="AD93" s="53">
        <f t="shared" si="18"/>
        <v>0</v>
      </c>
      <c r="AE93" s="53">
        <f t="shared" si="19"/>
        <v>0</v>
      </c>
      <c r="AF93" s="53">
        <f t="shared" si="20"/>
        <v>0</v>
      </c>
      <c r="AG93" s="53">
        <f t="shared" si="21"/>
        <v>0</v>
      </c>
      <c r="AH93" s="53">
        <f t="shared" si="22"/>
        <v>0</v>
      </c>
      <c r="AI93" s="53">
        <f t="shared" si="23"/>
        <v>0</v>
      </c>
      <c r="AJ93" s="53">
        <f t="shared" si="24"/>
        <v>0</v>
      </c>
    </row>
    <row r="94" spans="1:36" s="35" customFormat="1" x14ac:dyDescent="0.25">
      <c r="A94" s="19"/>
      <c r="B94" s="19"/>
      <c r="C94" s="37"/>
      <c r="D94" s="19"/>
      <c r="E94" s="19"/>
      <c r="F94" s="19"/>
      <c r="G94" s="19"/>
      <c r="H94" s="19"/>
      <c r="I94" s="19"/>
      <c r="J94" s="19"/>
      <c r="K94" s="19"/>
      <c r="L94" s="19"/>
      <c r="M94" s="81">
        <f>IF(C94&gt;A_Stammdaten!$B$12,0,SUM(D94,E94,G94,I94:J94)-SUM(F94,H94,K94:L94))</f>
        <v>0</v>
      </c>
      <c r="N94" s="19"/>
      <c r="O94" s="19"/>
      <c r="P94" s="19"/>
      <c r="Q94" s="81">
        <f t="shared" si="25"/>
        <v>0</v>
      </c>
      <c r="R94" s="82">
        <f>IF(ISBLANK($B94),0,VLOOKUP($B94,Listen!$A$2:$C$45,2,FALSE))</f>
        <v>0</v>
      </c>
      <c r="S94" s="82">
        <f>IF(ISBLANK($B94),0,VLOOKUP($B94,Listen!$A$2:$C$45,3,FALSE))</f>
        <v>0</v>
      </c>
      <c r="T94" s="51">
        <f t="shared" si="17"/>
        <v>0</v>
      </c>
      <c r="U94" s="51">
        <f t="shared" si="16"/>
        <v>0</v>
      </c>
      <c r="V94" s="51">
        <f t="shared" si="16"/>
        <v>0</v>
      </c>
      <c r="W94" s="51">
        <f t="shared" si="16"/>
        <v>0</v>
      </c>
      <c r="X94" s="51">
        <f t="shared" si="16"/>
        <v>0</v>
      </c>
      <c r="Y94" s="51">
        <f t="shared" si="16"/>
        <v>0</v>
      </c>
      <c r="Z94" s="51">
        <f t="shared" si="16"/>
        <v>0</v>
      </c>
      <c r="AA94" s="53">
        <f t="shared" si="15"/>
        <v>0</v>
      </c>
      <c r="AB94" s="53">
        <f>IF(C94=A_Stammdaten!$B$12,D_SAV!$Q94-D_SAV!$AC94,HLOOKUP(A_Stammdaten!$B$12-1,$AD$4:$AJ$1000,ROW(C94)-3,FALSE)-$AC94)</f>
        <v>0</v>
      </c>
      <c r="AC94" s="53">
        <f>HLOOKUP(A_Stammdaten!$B$12,$AD$4:$AJ$1000,ROW(C94)-3,FALSE)</f>
        <v>0</v>
      </c>
      <c r="AD94" s="53">
        <f t="shared" si="18"/>
        <v>0</v>
      </c>
      <c r="AE94" s="53">
        <f t="shared" si="19"/>
        <v>0</v>
      </c>
      <c r="AF94" s="53">
        <f t="shared" si="20"/>
        <v>0</v>
      </c>
      <c r="AG94" s="53">
        <f t="shared" si="21"/>
        <v>0</v>
      </c>
      <c r="AH94" s="53">
        <f t="shared" si="22"/>
        <v>0</v>
      </c>
      <c r="AI94" s="53">
        <f t="shared" si="23"/>
        <v>0</v>
      </c>
      <c r="AJ94" s="53">
        <f t="shared" si="24"/>
        <v>0</v>
      </c>
    </row>
    <row r="95" spans="1:36" s="35" customFormat="1" x14ac:dyDescent="0.25">
      <c r="A95" s="19"/>
      <c r="B95" s="19"/>
      <c r="C95" s="37"/>
      <c r="D95" s="19"/>
      <c r="E95" s="19"/>
      <c r="F95" s="19"/>
      <c r="G95" s="19"/>
      <c r="H95" s="19"/>
      <c r="I95" s="19"/>
      <c r="J95" s="19"/>
      <c r="K95" s="19"/>
      <c r="L95" s="19"/>
      <c r="M95" s="81">
        <f>IF(C95&gt;A_Stammdaten!$B$12,0,SUM(D95,E95,G95,I95:J95)-SUM(F95,H95,K95:L95))</f>
        <v>0</v>
      </c>
      <c r="N95" s="19"/>
      <c r="O95" s="19"/>
      <c r="P95" s="19"/>
      <c r="Q95" s="81">
        <f t="shared" si="25"/>
        <v>0</v>
      </c>
      <c r="R95" s="82">
        <f>IF(ISBLANK($B95),0,VLOOKUP($B95,Listen!$A$2:$C$45,2,FALSE))</f>
        <v>0</v>
      </c>
      <c r="S95" s="82">
        <f>IF(ISBLANK($B95),0,VLOOKUP($B95,Listen!$A$2:$C$45,3,FALSE))</f>
        <v>0</v>
      </c>
      <c r="T95" s="51">
        <f t="shared" si="17"/>
        <v>0</v>
      </c>
      <c r="U95" s="51">
        <f t="shared" si="16"/>
        <v>0</v>
      </c>
      <c r="V95" s="51">
        <f t="shared" si="16"/>
        <v>0</v>
      </c>
      <c r="W95" s="51">
        <f t="shared" si="16"/>
        <v>0</v>
      </c>
      <c r="X95" s="51">
        <f t="shared" si="16"/>
        <v>0</v>
      </c>
      <c r="Y95" s="51">
        <f t="shared" si="16"/>
        <v>0</v>
      </c>
      <c r="Z95" s="51">
        <f t="shared" si="16"/>
        <v>0</v>
      </c>
      <c r="AA95" s="53">
        <f t="shared" si="15"/>
        <v>0</v>
      </c>
      <c r="AB95" s="53">
        <f>IF(C95=A_Stammdaten!$B$12,D_SAV!$Q95-D_SAV!$AC95,HLOOKUP(A_Stammdaten!$B$12-1,$AD$4:$AJ$1000,ROW(C95)-3,FALSE)-$AC95)</f>
        <v>0</v>
      </c>
      <c r="AC95" s="53">
        <f>HLOOKUP(A_Stammdaten!$B$12,$AD$4:$AJ$1000,ROW(C95)-3,FALSE)</f>
        <v>0</v>
      </c>
      <c r="AD95" s="53">
        <f t="shared" si="18"/>
        <v>0</v>
      </c>
      <c r="AE95" s="53">
        <f t="shared" si="19"/>
        <v>0</v>
      </c>
      <c r="AF95" s="53">
        <f t="shared" si="20"/>
        <v>0</v>
      </c>
      <c r="AG95" s="53">
        <f t="shared" si="21"/>
        <v>0</v>
      </c>
      <c r="AH95" s="53">
        <f t="shared" si="22"/>
        <v>0</v>
      </c>
      <c r="AI95" s="53">
        <f t="shared" si="23"/>
        <v>0</v>
      </c>
      <c r="AJ95" s="53">
        <f t="shared" si="24"/>
        <v>0</v>
      </c>
    </row>
    <row r="96" spans="1:36" s="35" customFormat="1" x14ac:dyDescent="0.25">
      <c r="A96" s="19"/>
      <c r="B96" s="19"/>
      <c r="C96" s="37"/>
      <c r="D96" s="19"/>
      <c r="E96" s="19"/>
      <c r="F96" s="19"/>
      <c r="G96" s="19"/>
      <c r="H96" s="19"/>
      <c r="I96" s="19"/>
      <c r="J96" s="19"/>
      <c r="K96" s="19"/>
      <c r="L96" s="19"/>
      <c r="M96" s="81">
        <f>IF(C96&gt;A_Stammdaten!$B$12,0,SUM(D96,E96,G96,I96:J96)-SUM(F96,H96,K96:L96))</f>
        <v>0</v>
      </c>
      <c r="N96" s="19"/>
      <c r="O96" s="19"/>
      <c r="P96" s="19"/>
      <c r="Q96" s="81">
        <f t="shared" si="25"/>
        <v>0</v>
      </c>
      <c r="R96" s="82">
        <f>IF(ISBLANK($B96),0,VLOOKUP($B96,Listen!$A$2:$C$45,2,FALSE))</f>
        <v>0</v>
      </c>
      <c r="S96" s="82">
        <f>IF(ISBLANK($B96),0,VLOOKUP($B96,Listen!$A$2:$C$45,3,FALSE))</f>
        <v>0</v>
      </c>
      <c r="T96" s="51">
        <f t="shared" si="17"/>
        <v>0</v>
      </c>
      <c r="U96" s="51">
        <f t="shared" si="16"/>
        <v>0</v>
      </c>
      <c r="V96" s="51">
        <f t="shared" si="16"/>
        <v>0</v>
      </c>
      <c r="W96" s="51">
        <f t="shared" si="16"/>
        <v>0</v>
      </c>
      <c r="X96" s="51">
        <f t="shared" si="16"/>
        <v>0</v>
      </c>
      <c r="Y96" s="51">
        <f t="shared" si="16"/>
        <v>0</v>
      </c>
      <c r="Z96" s="51">
        <f t="shared" si="16"/>
        <v>0</v>
      </c>
      <c r="AA96" s="53">
        <f t="shared" si="15"/>
        <v>0</v>
      </c>
      <c r="AB96" s="53">
        <f>IF(C96=A_Stammdaten!$B$12,D_SAV!$Q96-D_SAV!$AC96,HLOOKUP(A_Stammdaten!$B$12-1,$AD$4:$AJ$1000,ROW(C96)-3,FALSE)-$AC96)</f>
        <v>0</v>
      </c>
      <c r="AC96" s="53">
        <f>HLOOKUP(A_Stammdaten!$B$12,$AD$4:$AJ$1000,ROW(C96)-3,FALSE)</f>
        <v>0</v>
      </c>
      <c r="AD96" s="53">
        <f t="shared" si="18"/>
        <v>0</v>
      </c>
      <c r="AE96" s="53">
        <f t="shared" si="19"/>
        <v>0</v>
      </c>
      <c r="AF96" s="53">
        <f t="shared" si="20"/>
        <v>0</v>
      </c>
      <c r="AG96" s="53">
        <f t="shared" si="21"/>
        <v>0</v>
      </c>
      <c r="AH96" s="53">
        <f t="shared" si="22"/>
        <v>0</v>
      </c>
      <c r="AI96" s="53">
        <f t="shared" si="23"/>
        <v>0</v>
      </c>
      <c r="AJ96" s="53">
        <f t="shared" si="24"/>
        <v>0</v>
      </c>
    </row>
    <row r="97" spans="1:36" s="35" customFormat="1" x14ac:dyDescent="0.25">
      <c r="A97" s="19"/>
      <c r="B97" s="19"/>
      <c r="C97" s="37"/>
      <c r="D97" s="19"/>
      <c r="E97" s="19"/>
      <c r="F97" s="19"/>
      <c r="G97" s="19"/>
      <c r="H97" s="19"/>
      <c r="I97" s="19"/>
      <c r="J97" s="19"/>
      <c r="K97" s="19"/>
      <c r="L97" s="19"/>
      <c r="M97" s="81">
        <f>IF(C97&gt;A_Stammdaten!$B$12,0,SUM(D97,E97,G97,I97:J97)-SUM(F97,H97,K97:L97))</f>
        <v>0</v>
      </c>
      <c r="N97" s="19"/>
      <c r="O97" s="19"/>
      <c r="P97" s="19"/>
      <c r="Q97" s="81">
        <f t="shared" si="25"/>
        <v>0</v>
      </c>
      <c r="R97" s="82">
        <f>IF(ISBLANK($B97),0,VLOOKUP($B97,Listen!$A$2:$C$45,2,FALSE))</f>
        <v>0</v>
      </c>
      <c r="S97" s="82">
        <f>IF(ISBLANK($B97),0,VLOOKUP($B97,Listen!$A$2:$C$45,3,FALSE))</f>
        <v>0</v>
      </c>
      <c r="T97" s="51">
        <f t="shared" si="17"/>
        <v>0</v>
      </c>
      <c r="U97" s="51">
        <f t="shared" si="16"/>
        <v>0</v>
      </c>
      <c r="V97" s="51">
        <f t="shared" si="16"/>
        <v>0</v>
      </c>
      <c r="W97" s="51">
        <f t="shared" si="16"/>
        <v>0</v>
      </c>
      <c r="X97" s="51">
        <f t="shared" si="16"/>
        <v>0</v>
      </c>
      <c r="Y97" s="51">
        <f t="shared" si="16"/>
        <v>0</v>
      </c>
      <c r="Z97" s="51">
        <f t="shared" si="16"/>
        <v>0</v>
      </c>
      <c r="AA97" s="53">
        <f t="shared" si="15"/>
        <v>0</v>
      </c>
      <c r="AB97" s="53">
        <f>IF(C97=A_Stammdaten!$B$12,D_SAV!$Q97-D_SAV!$AC97,HLOOKUP(A_Stammdaten!$B$12-1,$AD$4:$AJ$1000,ROW(C97)-3,FALSE)-$AC97)</f>
        <v>0</v>
      </c>
      <c r="AC97" s="53">
        <f>HLOOKUP(A_Stammdaten!$B$12,$AD$4:$AJ$1000,ROW(C97)-3,FALSE)</f>
        <v>0</v>
      </c>
      <c r="AD97" s="53">
        <f t="shared" si="18"/>
        <v>0</v>
      </c>
      <c r="AE97" s="53">
        <f t="shared" si="19"/>
        <v>0</v>
      </c>
      <c r="AF97" s="53">
        <f t="shared" si="20"/>
        <v>0</v>
      </c>
      <c r="AG97" s="53">
        <f t="shared" si="21"/>
        <v>0</v>
      </c>
      <c r="AH97" s="53">
        <f t="shared" si="22"/>
        <v>0</v>
      </c>
      <c r="AI97" s="53">
        <f t="shared" si="23"/>
        <v>0</v>
      </c>
      <c r="AJ97" s="53">
        <f t="shared" si="24"/>
        <v>0</v>
      </c>
    </row>
    <row r="98" spans="1:36" s="35" customFormat="1" x14ac:dyDescent="0.25">
      <c r="A98" s="19"/>
      <c r="B98" s="19"/>
      <c r="C98" s="37"/>
      <c r="D98" s="19"/>
      <c r="E98" s="19"/>
      <c r="F98" s="19"/>
      <c r="G98" s="19"/>
      <c r="H98" s="19"/>
      <c r="I98" s="19"/>
      <c r="J98" s="19"/>
      <c r="K98" s="19"/>
      <c r="L98" s="19"/>
      <c r="M98" s="81">
        <f>IF(C98&gt;A_Stammdaten!$B$12,0,SUM(D98,E98,G98,I98:J98)-SUM(F98,H98,K98:L98))</f>
        <v>0</v>
      </c>
      <c r="N98" s="19"/>
      <c r="O98" s="19"/>
      <c r="P98" s="19"/>
      <c r="Q98" s="81">
        <f t="shared" si="25"/>
        <v>0</v>
      </c>
      <c r="R98" s="82">
        <f>IF(ISBLANK($B98),0,VLOOKUP($B98,Listen!$A$2:$C$45,2,FALSE))</f>
        <v>0</v>
      </c>
      <c r="S98" s="82">
        <f>IF(ISBLANK($B98),0,VLOOKUP($B98,Listen!$A$2:$C$45,3,FALSE))</f>
        <v>0</v>
      </c>
      <c r="T98" s="51">
        <f t="shared" si="17"/>
        <v>0</v>
      </c>
      <c r="U98" s="51">
        <f t="shared" si="16"/>
        <v>0</v>
      </c>
      <c r="V98" s="51">
        <f t="shared" si="16"/>
        <v>0</v>
      </c>
      <c r="W98" s="51">
        <f t="shared" si="16"/>
        <v>0</v>
      </c>
      <c r="X98" s="51">
        <f t="shared" si="16"/>
        <v>0</v>
      </c>
      <c r="Y98" s="51">
        <f t="shared" si="16"/>
        <v>0</v>
      </c>
      <c r="Z98" s="51">
        <f t="shared" si="16"/>
        <v>0</v>
      </c>
      <c r="AA98" s="53">
        <f t="shared" si="15"/>
        <v>0</v>
      </c>
      <c r="AB98" s="53">
        <f>IF(C98=A_Stammdaten!$B$12,D_SAV!$Q98-D_SAV!$AC98,HLOOKUP(A_Stammdaten!$B$12-1,$AD$4:$AJ$1000,ROW(C98)-3,FALSE)-$AC98)</f>
        <v>0</v>
      </c>
      <c r="AC98" s="53">
        <f>HLOOKUP(A_Stammdaten!$B$12,$AD$4:$AJ$1000,ROW(C98)-3,FALSE)</f>
        <v>0</v>
      </c>
      <c r="AD98" s="53">
        <f t="shared" si="18"/>
        <v>0</v>
      </c>
      <c r="AE98" s="53">
        <f t="shared" si="19"/>
        <v>0</v>
      </c>
      <c r="AF98" s="53">
        <f t="shared" si="20"/>
        <v>0</v>
      </c>
      <c r="AG98" s="53">
        <f t="shared" si="21"/>
        <v>0</v>
      </c>
      <c r="AH98" s="53">
        <f t="shared" si="22"/>
        <v>0</v>
      </c>
      <c r="AI98" s="53">
        <f t="shared" si="23"/>
        <v>0</v>
      </c>
      <c r="AJ98" s="53">
        <f t="shared" si="24"/>
        <v>0</v>
      </c>
    </row>
    <row r="99" spans="1:36" s="35" customFormat="1" x14ac:dyDescent="0.25">
      <c r="A99" s="19"/>
      <c r="B99" s="19"/>
      <c r="C99" s="37"/>
      <c r="D99" s="19"/>
      <c r="E99" s="19"/>
      <c r="F99" s="19"/>
      <c r="G99" s="19"/>
      <c r="H99" s="19"/>
      <c r="I99" s="19"/>
      <c r="J99" s="19"/>
      <c r="K99" s="19"/>
      <c r="L99" s="19"/>
      <c r="M99" s="81">
        <f>IF(C99&gt;A_Stammdaten!$B$12,0,SUM(D99,E99,G99,I99:J99)-SUM(F99,H99,K99:L99))</f>
        <v>0</v>
      </c>
      <c r="N99" s="19"/>
      <c r="O99" s="19"/>
      <c r="P99" s="19"/>
      <c r="Q99" s="81">
        <f t="shared" si="25"/>
        <v>0</v>
      </c>
      <c r="R99" s="82">
        <f>IF(ISBLANK($B99),0,VLOOKUP($B99,Listen!$A$2:$C$45,2,FALSE))</f>
        <v>0</v>
      </c>
      <c r="S99" s="82">
        <f>IF(ISBLANK($B99),0,VLOOKUP($B99,Listen!$A$2:$C$45,3,FALSE))</f>
        <v>0</v>
      </c>
      <c r="T99" s="51">
        <f t="shared" si="17"/>
        <v>0</v>
      </c>
      <c r="U99" s="51">
        <f t="shared" si="16"/>
        <v>0</v>
      </c>
      <c r="V99" s="51">
        <f t="shared" si="16"/>
        <v>0</v>
      </c>
      <c r="W99" s="51">
        <f t="shared" si="16"/>
        <v>0</v>
      </c>
      <c r="X99" s="51">
        <f t="shared" si="16"/>
        <v>0</v>
      </c>
      <c r="Y99" s="51">
        <f t="shared" si="16"/>
        <v>0</v>
      </c>
      <c r="Z99" s="51">
        <f t="shared" si="16"/>
        <v>0</v>
      </c>
      <c r="AA99" s="53">
        <f t="shared" ref="AA99:AA162" si="26">AC99+AB99</f>
        <v>0</v>
      </c>
      <c r="AB99" s="53">
        <f>IF(C99=A_Stammdaten!$B$12,D_SAV!$Q99-D_SAV!$AC99,HLOOKUP(A_Stammdaten!$B$12-1,$AD$4:$AJ$1000,ROW(C99)-3,FALSE)-$AC99)</f>
        <v>0</v>
      </c>
      <c r="AC99" s="53">
        <f>HLOOKUP(A_Stammdaten!$B$12,$AD$4:$AJ$1000,ROW(C99)-3,FALSE)</f>
        <v>0</v>
      </c>
      <c r="AD99" s="53">
        <f t="shared" si="18"/>
        <v>0</v>
      </c>
      <c r="AE99" s="53">
        <f t="shared" si="19"/>
        <v>0</v>
      </c>
      <c r="AF99" s="53">
        <f t="shared" si="20"/>
        <v>0</v>
      </c>
      <c r="AG99" s="53">
        <f t="shared" si="21"/>
        <v>0</v>
      </c>
      <c r="AH99" s="53">
        <f t="shared" si="22"/>
        <v>0</v>
      </c>
      <c r="AI99" s="53">
        <f t="shared" si="23"/>
        <v>0</v>
      </c>
      <c r="AJ99" s="53">
        <f t="shared" si="24"/>
        <v>0</v>
      </c>
    </row>
    <row r="100" spans="1:36" s="35" customFormat="1" x14ac:dyDescent="0.25">
      <c r="A100" s="19"/>
      <c r="B100" s="19"/>
      <c r="C100" s="37"/>
      <c r="D100" s="19"/>
      <c r="E100" s="19"/>
      <c r="F100" s="19"/>
      <c r="G100" s="19"/>
      <c r="H100" s="19"/>
      <c r="I100" s="19"/>
      <c r="J100" s="19"/>
      <c r="K100" s="19"/>
      <c r="L100" s="19"/>
      <c r="M100" s="81">
        <f>IF(C100&gt;A_Stammdaten!$B$12,0,SUM(D100,E100,G100,I100:J100)-SUM(F100,H100,K100:L100))</f>
        <v>0</v>
      </c>
      <c r="N100" s="19"/>
      <c r="O100" s="19"/>
      <c r="P100" s="19"/>
      <c r="Q100" s="81">
        <f t="shared" si="25"/>
        <v>0</v>
      </c>
      <c r="R100" s="82">
        <f>IF(ISBLANK($B100),0,VLOOKUP($B100,Listen!$A$2:$C$45,2,FALSE))</f>
        <v>0</v>
      </c>
      <c r="S100" s="82">
        <f>IF(ISBLANK($B100),0,VLOOKUP($B100,Listen!$A$2:$C$45,3,FALSE))</f>
        <v>0</v>
      </c>
      <c r="T100" s="51">
        <f t="shared" si="17"/>
        <v>0</v>
      </c>
      <c r="U100" s="51">
        <f t="shared" si="16"/>
        <v>0</v>
      </c>
      <c r="V100" s="51">
        <f t="shared" si="16"/>
        <v>0</v>
      </c>
      <c r="W100" s="51">
        <f t="shared" si="16"/>
        <v>0</v>
      </c>
      <c r="X100" s="51">
        <f t="shared" si="16"/>
        <v>0</v>
      </c>
      <c r="Y100" s="51">
        <f t="shared" si="16"/>
        <v>0</v>
      </c>
      <c r="Z100" s="51">
        <f t="shared" si="16"/>
        <v>0</v>
      </c>
      <c r="AA100" s="53">
        <f t="shared" si="26"/>
        <v>0</v>
      </c>
      <c r="AB100" s="53">
        <f>IF(C100=A_Stammdaten!$B$12,D_SAV!$Q100-D_SAV!$AC100,HLOOKUP(A_Stammdaten!$B$12-1,$AD$4:$AJ$1000,ROW(C100)-3,FALSE)-$AC100)</f>
        <v>0</v>
      </c>
      <c r="AC100" s="53">
        <f>HLOOKUP(A_Stammdaten!$B$12,$AD$4:$AJ$1000,ROW(C100)-3,FALSE)</f>
        <v>0</v>
      </c>
      <c r="AD100" s="53">
        <f t="shared" si="18"/>
        <v>0</v>
      </c>
      <c r="AE100" s="53">
        <f t="shared" si="19"/>
        <v>0</v>
      </c>
      <c r="AF100" s="53">
        <f t="shared" si="20"/>
        <v>0</v>
      </c>
      <c r="AG100" s="53">
        <f t="shared" si="21"/>
        <v>0</v>
      </c>
      <c r="AH100" s="53">
        <f t="shared" si="22"/>
        <v>0</v>
      </c>
      <c r="AI100" s="53">
        <f t="shared" si="23"/>
        <v>0</v>
      </c>
      <c r="AJ100" s="53">
        <f t="shared" si="24"/>
        <v>0</v>
      </c>
    </row>
    <row r="101" spans="1:36" s="35" customFormat="1" x14ac:dyDescent="0.25">
      <c r="A101" s="19"/>
      <c r="B101" s="19"/>
      <c r="C101" s="37"/>
      <c r="D101" s="19"/>
      <c r="E101" s="19"/>
      <c r="F101" s="19"/>
      <c r="G101" s="19"/>
      <c r="H101" s="19"/>
      <c r="I101" s="19"/>
      <c r="J101" s="19"/>
      <c r="K101" s="19"/>
      <c r="L101" s="19"/>
      <c r="M101" s="81">
        <f>IF(C101&gt;A_Stammdaten!$B$12,0,SUM(D101,E101,G101,I101:J101)-SUM(F101,H101,K101:L101))</f>
        <v>0</v>
      </c>
      <c r="N101" s="19"/>
      <c r="O101" s="19"/>
      <c r="P101" s="19"/>
      <c r="Q101" s="81">
        <f t="shared" si="25"/>
        <v>0</v>
      </c>
      <c r="R101" s="82">
        <f>IF(ISBLANK($B101),0,VLOOKUP($B101,Listen!$A$2:$C$45,2,FALSE))</f>
        <v>0</v>
      </c>
      <c r="S101" s="82">
        <f>IF(ISBLANK($B101),0,VLOOKUP($B101,Listen!$A$2:$C$45,3,FALSE))</f>
        <v>0</v>
      </c>
      <c r="T101" s="51">
        <f t="shared" si="17"/>
        <v>0</v>
      </c>
      <c r="U101" s="51">
        <f t="shared" si="16"/>
        <v>0</v>
      </c>
      <c r="V101" s="51">
        <f t="shared" si="16"/>
        <v>0</v>
      </c>
      <c r="W101" s="51">
        <f t="shared" si="16"/>
        <v>0</v>
      </c>
      <c r="X101" s="51">
        <f t="shared" si="16"/>
        <v>0</v>
      </c>
      <c r="Y101" s="51">
        <f t="shared" si="16"/>
        <v>0</v>
      </c>
      <c r="Z101" s="51">
        <f t="shared" si="16"/>
        <v>0</v>
      </c>
      <c r="AA101" s="53">
        <f t="shared" si="26"/>
        <v>0</v>
      </c>
      <c r="AB101" s="53">
        <f>IF(C101=A_Stammdaten!$B$12,D_SAV!$Q101-D_SAV!$AC101,HLOOKUP(A_Stammdaten!$B$12-1,$AD$4:$AJ$1000,ROW(C101)-3,FALSE)-$AC101)</f>
        <v>0</v>
      </c>
      <c r="AC101" s="53">
        <f>HLOOKUP(A_Stammdaten!$B$12,$AD$4:$AJ$1000,ROW(C101)-3,FALSE)</f>
        <v>0</v>
      </c>
      <c r="AD101" s="53">
        <f t="shared" si="18"/>
        <v>0</v>
      </c>
      <c r="AE101" s="53">
        <f t="shared" si="19"/>
        <v>0</v>
      </c>
      <c r="AF101" s="53">
        <f t="shared" si="20"/>
        <v>0</v>
      </c>
      <c r="AG101" s="53">
        <f t="shared" si="21"/>
        <v>0</v>
      </c>
      <c r="AH101" s="53">
        <f t="shared" si="22"/>
        <v>0</v>
      </c>
      <c r="AI101" s="53">
        <f t="shared" si="23"/>
        <v>0</v>
      </c>
      <c r="AJ101" s="53">
        <f t="shared" si="24"/>
        <v>0</v>
      </c>
    </row>
    <row r="102" spans="1:36" s="35" customFormat="1" x14ac:dyDescent="0.25">
      <c r="A102" s="19"/>
      <c r="B102" s="19"/>
      <c r="C102" s="37"/>
      <c r="D102" s="19"/>
      <c r="E102" s="19"/>
      <c r="F102" s="19"/>
      <c r="G102" s="19"/>
      <c r="H102" s="19"/>
      <c r="I102" s="19"/>
      <c r="J102" s="19"/>
      <c r="K102" s="19"/>
      <c r="L102" s="19"/>
      <c r="M102" s="81">
        <f>IF(C102&gt;A_Stammdaten!$B$12,0,SUM(D102,E102,G102,I102:J102)-SUM(F102,H102,K102:L102))</f>
        <v>0</v>
      </c>
      <c r="N102" s="19"/>
      <c r="O102" s="19"/>
      <c r="P102" s="19"/>
      <c r="Q102" s="81">
        <f t="shared" si="25"/>
        <v>0</v>
      </c>
      <c r="R102" s="82">
        <f>IF(ISBLANK($B102),0,VLOOKUP($B102,Listen!$A$2:$C$45,2,FALSE))</f>
        <v>0</v>
      </c>
      <c r="S102" s="82">
        <f>IF(ISBLANK($B102),0,VLOOKUP($B102,Listen!$A$2:$C$45,3,FALSE))</f>
        <v>0</v>
      </c>
      <c r="T102" s="51">
        <f t="shared" si="17"/>
        <v>0</v>
      </c>
      <c r="U102" s="51">
        <f t="shared" si="16"/>
        <v>0</v>
      </c>
      <c r="V102" s="51">
        <f t="shared" si="16"/>
        <v>0</v>
      </c>
      <c r="W102" s="51">
        <f t="shared" si="16"/>
        <v>0</v>
      </c>
      <c r="X102" s="51">
        <f t="shared" si="16"/>
        <v>0</v>
      </c>
      <c r="Y102" s="51">
        <f t="shared" si="16"/>
        <v>0</v>
      </c>
      <c r="Z102" s="51">
        <f t="shared" si="16"/>
        <v>0</v>
      </c>
      <c r="AA102" s="53">
        <f t="shared" si="26"/>
        <v>0</v>
      </c>
      <c r="AB102" s="53">
        <f>IF(C102=A_Stammdaten!$B$12,D_SAV!$Q102-D_SAV!$AC102,HLOOKUP(A_Stammdaten!$B$12-1,$AD$4:$AJ$1000,ROW(C102)-3,FALSE)-$AC102)</f>
        <v>0</v>
      </c>
      <c r="AC102" s="53">
        <f>HLOOKUP(A_Stammdaten!$B$12,$AD$4:$AJ$1000,ROW(C102)-3,FALSE)</f>
        <v>0</v>
      </c>
      <c r="AD102" s="53">
        <f t="shared" si="18"/>
        <v>0</v>
      </c>
      <c r="AE102" s="53">
        <f t="shared" si="19"/>
        <v>0</v>
      </c>
      <c r="AF102" s="53">
        <f t="shared" si="20"/>
        <v>0</v>
      </c>
      <c r="AG102" s="53">
        <f t="shared" si="21"/>
        <v>0</v>
      </c>
      <c r="AH102" s="53">
        <f t="shared" si="22"/>
        <v>0</v>
      </c>
      <c r="AI102" s="53">
        <f t="shared" si="23"/>
        <v>0</v>
      </c>
      <c r="AJ102" s="53">
        <f t="shared" si="24"/>
        <v>0</v>
      </c>
    </row>
    <row r="103" spans="1:36" s="35" customFormat="1" x14ac:dyDescent="0.25">
      <c r="A103" s="19"/>
      <c r="B103" s="19"/>
      <c r="C103" s="37"/>
      <c r="D103" s="19"/>
      <c r="E103" s="19"/>
      <c r="F103" s="19"/>
      <c r="G103" s="19"/>
      <c r="H103" s="19"/>
      <c r="I103" s="19"/>
      <c r="J103" s="19"/>
      <c r="K103" s="19"/>
      <c r="L103" s="19"/>
      <c r="M103" s="81">
        <f>IF(C103&gt;A_Stammdaten!$B$12,0,SUM(D103,E103,G103,I103:J103)-SUM(F103,H103,K103:L103))</f>
        <v>0</v>
      </c>
      <c r="N103" s="19"/>
      <c r="O103" s="19"/>
      <c r="P103" s="19"/>
      <c r="Q103" s="81">
        <f t="shared" si="25"/>
        <v>0</v>
      </c>
      <c r="R103" s="82">
        <f>IF(ISBLANK($B103),0,VLOOKUP($B103,Listen!$A$2:$C$45,2,FALSE))</f>
        <v>0</v>
      </c>
      <c r="S103" s="82">
        <f>IF(ISBLANK($B103),0,VLOOKUP($B103,Listen!$A$2:$C$45,3,FALSE))</f>
        <v>0</v>
      </c>
      <c r="T103" s="51">
        <f t="shared" si="17"/>
        <v>0</v>
      </c>
      <c r="U103" s="51">
        <f t="shared" si="16"/>
        <v>0</v>
      </c>
      <c r="V103" s="51">
        <f t="shared" si="16"/>
        <v>0</v>
      </c>
      <c r="W103" s="51">
        <f t="shared" si="16"/>
        <v>0</v>
      </c>
      <c r="X103" s="51">
        <f t="shared" si="16"/>
        <v>0</v>
      </c>
      <c r="Y103" s="51">
        <f t="shared" si="16"/>
        <v>0</v>
      </c>
      <c r="Z103" s="51">
        <f t="shared" si="16"/>
        <v>0</v>
      </c>
      <c r="AA103" s="53">
        <f t="shared" si="26"/>
        <v>0</v>
      </c>
      <c r="AB103" s="53">
        <f>IF(C103=A_Stammdaten!$B$12,D_SAV!$Q103-D_SAV!$AC103,HLOOKUP(A_Stammdaten!$B$12-1,$AD$4:$AJ$1000,ROW(C103)-3,FALSE)-$AC103)</f>
        <v>0</v>
      </c>
      <c r="AC103" s="53">
        <f>HLOOKUP(A_Stammdaten!$B$12,$AD$4:$AJ$1000,ROW(C103)-3,FALSE)</f>
        <v>0</v>
      </c>
      <c r="AD103" s="53">
        <f t="shared" si="18"/>
        <v>0</v>
      </c>
      <c r="AE103" s="53">
        <f t="shared" si="19"/>
        <v>0</v>
      </c>
      <c r="AF103" s="53">
        <f t="shared" si="20"/>
        <v>0</v>
      </c>
      <c r="AG103" s="53">
        <f t="shared" si="21"/>
        <v>0</v>
      </c>
      <c r="AH103" s="53">
        <f t="shared" si="22"/>
        <v>0</v>
      </c>
      <c r="AI103" s="53">
        <f t="shared" si="23"/>
        <v>0</v>
      </c>
      <c r="AJ103" s="53">
        <f t="shared" si="24"/>
        <v>0</v>
      </c>
    </row>
    <row r="104" spans="1:36" s="35" customFormat="1" x14ac:dyDescent="0.25">
      <c r="A104" s="19"/>
      <c r="B104" s="19"/>
      <c r="C104" s="37"/>
      <c r="D104" s="19"/>
      <c r="E104" s="19"/>
      <c r="F104" s="19"/>
      <c r="G104" s="19"/>
      <c r="H104" s="19"/>
      <c r="I104" s="19"/>
      <c r="J104" s="19"/>
      <c r="K104" s="19"/>
      <c r="L104" s="19"/>
      <c r="M104" s="81">
        <f>IF(C104&gt;A_Stammdaten!$B$12,0,SUM(D104,E104,G104,I104:J104)-SUM(F104,H104,K104:L104))</f>
        <v>0</v>
      </c>
      <c r="N104" s="19"/>
      <c r="O104" s="19"/>
      <c r="P104" s="19"/>
      <c r="Q104" s="81">
        <f t="shared" si="25"/>
        <v>0</v>
      </c>
      <c r="R104" s="82">
        <f>IF(ISBLANK($B104),0,VLOOKUP($B104,Listen!$A$2:$C$45,2,FALSE))</f>
        <v>0</v>
      </c>
      <c r="S104" s="82">
        <f>IF(ISBLANK($B104),0,VLOOKUP($B104,Listen!$A$2:$C$45,3,FALSE))</f>
        <v>0</v>
      </c>
      <c r="T104" s="51">
        <f t="shared" si="17"/>
        <v>0</v>
      </c>
      <c r="U104" s="51">
        <f t="shared" si="16"/>
        <v>0</v>
      </c>
      <c r="V104" s="51">
        <f t="shared" si="16"/>
        <v>0</v>
      </c>
      <c r="W104" s="51">
        <f t="shared" si="16"/>
        <v>0</v>
      </c>
      <c r="X104" s="51">
        <f t="shared" si="16"/>
        <v>0</v>
      </c>
      <c r="Y104" s="51">
        <f t="shared" si="16"/>
        <v>0</v>
      </c>
      <c r="Z104" s="51">
        <f t="shared" si="16"/>
        <v>0</v>
      </c>
      <c r="AA104" s="53">
        <f t="shared" si="26"/>
        <v>0</v>
      </c>
      <c r="AB104" s="53">
        <f>IF(C104=A_Stammdaten!$B$12,D_SAV!$Q104-D_SAV!$AC104,HLOOKUP(A_Stammdaten!$B$12-1,$AD$4:$AJ$1000,ROW(C104)-3,FALSE)-$AC104)</f>
        <v>0</v>
      </c>
      <c r="AC104" s="53">
        <f>HLOOKUP(A_Stammdaten!$B$12,$AD$4:$AJ$1000,ROW(C104)-3,FALSE)</f>
        <v>0</v>
      </c>
      <c r="AD104" s="53">
        <f t="shared" si="18"/>
        <v>0</v>
      </c>
      <c r="AE104" s="53">
        <f t="shared" si="19"/>
        <v>0</v>
      </c>
      <c r="AF104" s="53">
        <f t="shared" si="20"/>
        <v>0</v>
      </c>
      <c r="AG104" s="53">
        <f t="shared" si="21"/>
        <v>0</v>
      </c>
      <c r="AH104" s="53">
        <f t="shared" si="22"/>
        <v>0</v>
      </c>
      <c r="AI104" s="53">
        <f t="shared" si="23"/>
        <v>0</v>
      </c>
      <c r="AJ104" s="53">
        <f t="shared" si="24"/>
        <v>0</v>
      </c>
    </row>
    <row r="105" spans="1:36" s="35" customFormat="1" x14ac:dyDescent="0.25">
      <c r="A105" s="19"/>
      <c r="B105" s="19"/>
      <c r="C105" s="37"/>
      <c r="D105" s="19"/>
      <c r="E105" s="19"/>
      <c r="F105" s="19"/>
      <c r="G105" s="19"/>
      <c r="H105" s="19"/>
      <c r="I105" s="19"/>
      <c r="J105" s="19"/>
      <c r="K105" s="19"/>
      <c r="L105" s="19"/>
      <c r="M105" s="81">
        <f>IF(C105&gt;A_Stammdaten!$B$12,0,SUM(D105,E105,G105,I105:J105)-SUM(F105,H105,K105:L105))</f>
        <v>0</v>
      </c>
      <c r="N105" s="19"/>
      <c r="O105" s="19"/>
      <c r="P105" s="19"/>
      <c r="Q105" s="81">
        <f t="shared" si="25"/>
        <v>0</v>
      </c>
      <c r="R105" s="82">
        <f>IF(ISBLANK($B105),0,VLOOKUP($B105,Listen!$A$2:$C$45,2,FALSE))</f>
        <v>0</v>
      </c>
      <c r="S105" s="82">
        <f>IF(ISBLANK($B105),0,VLOOKUP($B105,Listen!$A$2:$C$45,3,FALSE))</f>
        <v>0</v>
      </c>
      <c r="T105" s="51">
        <f t="shared" si="17"/>
        <v>0</v>
      </c>
      <c r="U105" s="51">
        <f t="shared" si="16"/>
        <v>0</v>
      </c>
      <c r="V105" s="51">
        <f t="shared" si="16"/>
        <v>0</v>
      </c>
      <c r="W105" s="51">
        <f t="shared" si="16"/>
        <v>0</v>
      </c>
      <c r="X105" s="51">
        <f t="shared" si="16"/>
        <v>0</v>
      </c>
      <c r="Y105" s="51">
        <f t="shared" si="16"/>
        <v>0</v>
      </c>
      <c r="Z105" s="51">
        <f t="shared" si="16"/>
        <v>0</v>
      </c>
      <c r="AA105" s="53">
        <f t="shared" si="26"/>
        <v>0</v>
      </c>
      <c r="AB105" s="53">
        <f>IF(C105=A_Stammdaten!$B$12,D_SAV!$Q105-D_SAV!$AC105,HLOOKUP(A_Stammdaten!$B$12-1,$AD$4:$AJ$1000,ROW(C105)-3,FALSE)-$AC105)</f>
        <v>0</v>
      </c>
      <c r="AC105" s="53">
        <f>HLOOKUP(A_Stammdaten!$B$12,$AD$4:$AJ$1000,ROW(C105)-3,FALSE)</f>
        <v>0</v>
      </c>
      <c r="AD105" s="53">
        <f t="shared" si="18"/>
        <v>0</v>
      </c>
      <c r="AE105" s="53">
        <f t="shared" si="19"/>
        <v>0</v>
      </c>
      <c r="AF105" s="53">
        <f t="shared" si="20"/>
        <v>0</v>
      </c>
      <c r="AG105" s="53">
        <f t="shared" si="21"/>
        <v>0</v>
      </c>
      <c r="AH105" s="53">
        <f t="shared" si="22"/>
        <v>0</v>
      </c>
      <c r="AI105" s="53">
        <f t="shared" si="23"/>
        <v>0</v>
      </c>
      <c r="AJ105" s="53">
        <f t="shared" si="24"/>
        <v>0</v>
      </c>
    </row>
    <row r="106" spans="1:36" s="35" customFormat="1" x14ac:dyDescent="0.25">
      <c r="A106" s="19"/>
      <c r="B106" s="19"/>
      <c r="C106" s="37"/>
      <c r="D106" s="19"/>
      <c r="E106" s="19"/>
      <c r="F106" s="19"/>
      <c r="G106" s="19"/>
      <c r="H106" s="19"/>
      <c r="I106" s="19"/>
      <c r="J106" s="19"/>
      <c r="K106" s="19"/>
      <c r="L106" s="19"/>
      <c r="M106" s="81">
        <f>IF(C106&gt;A_Stammdaten!$B$12,0,SUM(D106,E106,G106,I106:J106)-SUM(F106,H106,K106:L106))</f>
        <v>0</v>
      </c>
      <c r="N106" s="19"/>
      <c r="O106" s="19"/>
      <c r="P106" s="19"/>
      <c r="Q106" s="81">
        <f t="shared" si="25"/>
        <v>0</v>
      </c>
      <c r="R106" s="82">
        <f>IF(ISBLANK($B106),0,VLOOKUP($B106,Listen!$A$2:$C$45,2,FALSE))</f>
        <v>0</v>
      </c>
      <c r="S106" s="82">
        <f>IF(ISBLANK($B106),0,VLOOKUP($B106,Listen!$A$2:$C$45,3,FALSE))</f>
        <v>0</v>
      </c>
      <c r="T106" s="51">
        <f t="shared" si="17"/>
        <v>0</v>
      </c>
      <c r="U106" s="51">
        <f t="shared" si="16"/>
        <v>0</v>
      </c>
      <c r="V106" s="51">
        <f t="shared" si="16"/>
        <v>0</v>
      </c>
      <c r="W106" s="51">
        <f t="shared" si="16"/>
        <v>0</v>
      </c>
      <c r="X106" s="51">
        <f t="shared" si="16"/>
        <v>0</v>
      </c>
      <c r="Y106" s="51">
        <f t="shared" si="16"/>
        <v>0</v>
      </c>
      <c r="Z106" s="51">
        <f t="shared" si="16"/>
        <v>0</v>
      </c>
      <c r="AA106" s="53">
        <f t="shared" si="26"/>
        <v>0</v>
      </c>
      <c r="AB106" s="53">
        <f>IF(C106=A_Stammdaten!$B$12,D_SAV!$Q106-D_SAV!$AC106,HLOOKUP(A_Stammdaten!$B$12-1,$AD$4:$AJ$1000,ROW(C106)-3,FALSE)-$AC106)</f>
        <v>0</v>
      </c>
      <c r="AC106" s="53">
        <f>HLOOKUP(A_Stammdaten!$B$12,$AD$4:$AJ$1000,ROW(C106)-3,FALSE)</f>
        <v>0</v>
      </c>
      <c r="AD106" s="53">
        <f t="shared" si="18"/>
        <v>0</v>
      </c>
      <c r="AE106" s="53">
        <f t="shared" si="19"/>
        <v>0</v>
      </c>
      <c r="AF106" s="53">
        <f t="shared" si="20"/>
        <v>0</v>
      </c>
      <c r="AG106" s="53">
        <f t="shared" si="21"/>
        <v>0</v>
      </c>
      <c r="AH106" s="53">
        <f t="shared" si="22"/>
        <v>0</v>
      </c>
      <c r="AI106" s="53">
        <f t="shared" si="23"/>
        <v>0</v>
      </c>
      <c r="AJ106" s="53">
        <f t="shared" si="24"/>
        <v>0</v>
      </c>
    </row>
    <row r="107" spans="1:36" s="35" customFormat="1" x14ac:dyDescent="0.25">
      <c r="A107" s="19"/>
      <c r="B107" s="19"/>
      <c r="C107" s="37"/>
      <c r="D107" s="19"/>
      <c r="E107" s="19"/>
      <c r="F107" s="19"/>
      <c r="G107" s="19"/>
      <c r="H107" s="19"/>
      <c r="I107" s="19"/>
      <c r="J107" s="19"/>
      <c r="K107" s="19"/>
      <c r="L107" s="19"/>
      <c r="M107" s="81">
        <f>IF(C107&gt;A_Stammdaten!$B$12,0,SUM(D107,E107,G107,I107:J107)-SUM(F107,H107,K107:L107))</f>
        <v>0</v>
      </c>
      <c r="N107" s="19"/>
      <c r="O107" s="19"/>
      <c r="P107" s="19"/>
      <c r="Q107" s="81">
        <f t="shared" si="25"/>
        <v>0</v>
      </c>
      <c r="R107" s="82">
        <f>IF(ISBLANK($B107),0,VLOOKUP($B107,Listen!$A$2:$C$45,2,FALSE))</f>
        <v>0</v>
      </c>
      <c r="S107" s="82">
        <f>IF(ISBLANK($B107),0,VLOOKUP($B107,Listen!$A$2:$C$45,3,FALSE))</f>
        <v>0</v>
      </c>
      <c r="T107" s="51">
        <f t="shared" si="17"/>
        <v>0</v>
      </c>
      <c r="U107" s="51">
        <f t="shared" si="16"/>
        <v>0</v>
      </c>
      <c r="V107" s="51">
        <f t="shared" si="16"/>
        <v>0</v>
      </c>
      <c r="W107" s="51">
        <f t="shared" si="16"/>
        <v>0</v>
      </c>
      <c r="X107" s="51">
        <f t="shared" si="16"/>
        <v>0</v>
      </c>
      <c r="Y107" s="51">
        <f t="shared" si="16"/>
        <v>0</v>
      </c>
      <c r="Z107" s="51">
        <f t="shared" si="16"/>
        <v>0</v>
      </c>
      <c r="AA107" s="53">
        <f t="shared" si="26"/>
        <v>0</v>
      </c>
      <c r="AB107" s="53">
        <f>IF(C107=A_Stammdaten!$B$12,D_SAV!$Q107-D_SAV!$AC107,HLOOKUP(A_Stammdaten!$B$12-1,$AD$4:$AJ$1000,ROW(C107)-3,FALSE)-$AC107)</f>
        <v>0</v>
      </c>
      <c r="AC107" s="53">
        <f>HLOOKUP(A_Stammdaten!$B$12,$AD$4:$AJ$1000,ROW(C107)-3,FALSE)</f>
        <v>0</v>
      </c>
      <c r="AD107" s="53">
        <f t="shared" si="18"/>
        <v>0</v>
      </c>
      <c r="AE107" s="53">
        <f t="shared" si="19"/>
        <v>0</v>
      </c>
      <c r="AF107" s="53">
        <f t="shared" si="20"/>
        <v>0</v>
      </c>
      <c r="AG107" s="53">
        <f t="shared" si="21"/>
        <v>0</v>
      </c>
      <c r="AH107" s="53">
        <f t="shared" si="22"/>
        <v>0</v>
      </c>
      <c r="AI107" s="53">
        <f t="shared" si="23"/>
        <v>0</v>
      </c>
      <c r="AJ107" s="53">
        <f t="shared" si="24"/>
        <v>0</v>
      </c>
    </row>
    <row r="108" spans="1:36" s="35" customFormat="1" x14ac:dyDescent="0.25">
      <c r="A108" s="19"/>
      <c r="B108" s="19"/>
      <c r="C108" s="37"/>
      <c r="D108" s="19"/>
      <c r="E108" s="19"/>
      <c r="F108" s="19"/>
      <c r="G108" s="19"/>
      <c r="H108" s="19"/>
      <c r="I108" s="19"/>
      <c r="J108" s="19"/>
      <c r="K108" s="19"/>
      <c r="L108" s="19"/>
      <c r="M108" s="81">
        <f>IF(C108&gt;A_Stammdaten!$B$12,0,SUM(D108,E108,G108,I108:J108)-SUM(F108,H108,K108:L108))</f>
        <v>0</v>
      </c>
      <c r="N108" s="19"/>
      <c r="O108" s="19"/>
      <c r="P108" s="19"/>
      <c r="Q108" s="81">
        <f t="shared" si="25"/>
        <v>0</v>
      </c>
      <c r="R108" s="82">
        <f>IF(ISBLANK($B108),0,VLOOKUP($B108,Listen!$A$2:$C$45,2,FALSE))</f>
        <v>0</v>
      </c>
      <c r="S108" s="82">
        <f>IF(ISBLANK($B108),0,VLOOKUP($B108,Listen!$A$2:$C$45,3,FALSE))</f>
        <v>0</v>
      </c>
      <c r="T108" s="51">
        <f t="shared" si="17"/>
        <v>0</v>
      </c>
      <c r="U108" s="51">
        <f t="shared" si="16"/>
        <v>0</v>
      </c>
      <c r="V108" s="51">
        <f t="shared" si="16"/>
        <v>0</v>
      </c>
      <c r="W108" s="51">
        <f t="shared" si="16"/>
        <v>0</v>
      </c>
      <c r="X108" s="51">
        <f t="shared" si="16"/>
        <v>0</v>
      </c>
      <c r="Y108" s="51">
        <f t="shared" si="16"/>
        <v>0</v>
      </c>
      <c r="Z108" s="51">
        <f t="shared" si="16"/>
        <v>0</v>
      </c>
      <c r="AA108" s="53">
        <f t="shared" si="26"/>
        <v>0</v>
      </c>
      <c r="AB108" s="53">
        <f>IF(C108=A_Stammdaten!$B$12,D_SAV!$Q108-D_SAV!$AC108,HLOOKUP(A_Stammdaten!$B$12-1,$AD$4:$AJ$1000,ROW(C108)-3,FALSE)-$AC108)</f>
        <v>0</v>
      </c>
      <c r="AC108" s="53">
        <f>HLOOKUP(A_Stammdaten!$B$12,$AD$4:$AJ$1000,ROW(C108)-3,FALSE)</f>
        <v>0</v>
      </c>
      <c r="AD108" s="53">
        <f t="shared" si="18"/>
        <v>0</v>
      </c>
      <c r="AE108" s="53">
        <f t="shared" si="19"/>
        <v>0</v>
      </c>
      <c r="AF108" s="53">
        <f t="shared" si="20"/>
        <v>0</v>
      </c>
      <c r="AG108" s="53">
        <f t="shared" si="21"/>
        <v>0</v>
      </c>
      <c r="AH108" s="53">
        <f t="shared" si="22"/>
        <v>0</v>
      </c>
      <c r="AI108" s="53">
        <f t="shared" si="23"/>
        <v>0</v>
      </c>
      <c r="AJ108" s="53">
        <f t="shared" si="24"/>
        <v>0</v>
      </c>
    </row>
    <row r="109" spans="1:36" s="35" customFormat="1" x14ac:dyDescent="0.25">
      <c r="A109" s="19"/>
      <c r="B109" s="19"/>
      <c r="C109" s="37"/>
      <c r="D109" s="19"/>
      <c r="E109" s="19"/>
      <c r="F109" s="19"/>
      <c r="G109" s="19"/>
      <c r="H109" s="19"/>
      <c r="I109" s="19"/>
      <c r="J109" s="19"/>
      <c r="K109" s="19"/>
      <c r="L109" s="19"/>
      <c r="M109" s="81">
        <f>IF(C109&gt;A_Stammdaten!$B$12,0,SUM(D109,E109,G109,I109:J109)-SUM(F109,H109,K109:L109))</f>
        <v>0</v>
      </c>
      <c r="N109" s="19"/>
      <c r="O109" s="19"/>
      <c r="P109" s="19"/>
      <c r="Q109" s="81">
        <f t="shared" si="25"/>
        <v>0</v>
      </c>
      <c r="R109" s="82">
        <f>IF(ISBLANK($B109),0,VLOOKUP($B109,Listen!$A$2:$C$45,2,FALSE))</f>
        <v>0</v>
      </c>
      <c r="S109" s="82">
        <f>IF(ISBLANK($B109),0,VLOOKUP($B109,Listen!$A$2:$C$45,3,FALSE))</f>
        <v>0</v>
      </c>
      <c r="T109" s="51">
        <f t="shared" si="17"/>
        <v>0</v>
      </c>
      <c r="U109" s="51">
        <f t="shared" si="16"/>
        <v>0</v>
      </c>
      <c r="V109" s="51">
        <f t="shared" si="16"/>
        <v>0</v>
      </c>
      <c r="W109" s="51">
        <f t="shared" si="16"/>
        <v>0</v>
      </c>
      <c r="X109" s="51">
        <f t="shared" si="16"/>
        <v>0</v>
      </c>
      <c r="Y109" s="51">
        <f t="shared" si="16"/>
        <v>0</v>
      </c>
      <c r="Z109" s="51">
        <f t="shared" si="16"/>
        <v>0</v>
      </c>
      <c r="AA109" s="53">
        <f t="shared" si="26"/>
        <v>0</v>
      </c>
      <c r="AB109" s="53">
        <f>IF(C109=A_Stammdaten!$B$12,D_SAV!$Q109-D_SAV!$AC109,HLOOKUP(A_Stammdaten!$B$12-1,$AD$4:$AJ$1000,ROW(C109)-3,FALSE)-$AC109)</f>
        <v>0</v>
      </c>
      <c r="AC109" s="53">
        <f>HLOOKUP(A_Stammdaten!$B$12,$AD$4:$AJ$1000,ROW(C109)-3,FALSE)</f>
        <v>0</v>
      </c>
      <c r="AD109" s="53">
        <f t="shared" si="18"/>
        <v>0</v>
      </c>
      <c r="AE109" s="53">
        <f t="shared" si="19"/>
        <v>0</v>
      </c>
      <c r="AF109" s="53">
        <f t="shared" si="20"/>
        <v>0</v>
      </c>
      <c r="AG109" s="53">
        <f t="shared" si="21"/>
        <v>0</v>
      </c>
      <c r="AH109" s="53">
        <f t="shared" si="22"/>
        <v>0</v>
      </c>
      <c r="AI109" s="53">
        <f t="shared" si="23"/>
        <v>0</v>
      </c>
      <c r="AJ109" s="53">
        <f t="shared" si="24"/>
        <v>0</v>
      </c>
    </row>
    <row r="110" spans="1:36" s="35" customFormat="1" x14ac:dyDescent="0.25">
      <c r="A110" s="19"/>
      <c r="B110" s="19"/>
      <c r="C110" s="37"/>
      <c r="D110" s="19"/>
      <c r="E110" s="19"/>
      <c r="F110" s="19"/>
      <c r="G110" s="19"/>
      <c r="H110" s="19"/>
      <c r="I110" s="19"/>
      <c r="J110" s="19"/>
      <c r="K110" s="19"/>
      <c r="L110" s="19"/>
      <c r="M110" s="81">
        <f>IF(C110&gt;A_Stammdaten!$B$12,0,SUM(D110,E110,G110,I110:J110)-SUM(F110,H110,K110:L110))</f>
        <v>0</v>
      </c>
      <c r="N110" s="19"/>
      <c r="O110" s="19"/>
      <c r="P110" s="19"/>
      <c r="Q110" s="81">
        <f t="shared" si="25"/>
        <v>0</v>
      </c>
      <c r="R110" s="82">
        <f>IF(ISBLANK($B110),0,VLOOKUP($B110,Listen!$A$2:$C$45,2,FALSE))</f>
        <v>0</v>
      </c>
      <c r="S110" s="82">
        <f>IF(ISBLANK($B110),0,VLOOKUP($B110,Listen!$A$2:$C$45,3,FALSE))</f>
        <v>0</v>
      </c>
      <c r="T110" s="51">
        <f t="shared" si="17"/>
        <v>0</v>
      </c>
      <c r="U110" s="51">
        <f t="shared" si="16"/>
        <v>0</v>
      </c>
      <c r="V110" s="51">
        <f t="shared" si="16"/>
        <v>0</v>
      </c>
      <c r="W110" s="51">
        <f t="shared" si="16"/>
        <v>0</v>
      </c>
      <c r="X110" s="51">
        <f t="shared" si="16"/>
        <v>0</v>
      </c>
      <c r="Y110" s="51">
        <f t="shared" si="16"/>
        <v>0</v>
      </c>
      <c r="Z110" s="51">
        <f t="shared" ref="U110:Z153" si="27">$R110</f>
        <v>0</v>
      </c>
      <c r="AA110" s="53">
        <f t="shared" si="26"/>
        <v>0</v>
      </c>
      <c r="AB110" s="53">
        <f>IF(C110=A_Stammdaten!$B$12,D_SAV!$Q110-D_SAV!$AC110,HLOOKUP(A_Stammdaten!$B$12-1,$AD$4:$AJ$1000,ROW(C110)-3,FALSE)-$AC110)</f>
        <v>0</v>
      </c>
      <c r="AC110" s="53">
        <f>HLOOKUP(A_Stammdaten!$B$12,$AD$4:$AJ$1000,ROW(C110)-3,FALSE)</f>
        <v>0</v>
      </c>
      <c r="AD110" s="53">
        <f t="shared" si="18"/>
        <v>0</v>
      </c>
      <c r="AE110" s="53">
        <f t="shared" si="19"/>
        <v>0</v>
      </c>
      <c r="AF110" s="53">
        <f t="shared" si="20"/>
        <v>0</v>
      </c>
      <c r="AG110" s="53">
        <f t="shared" si="21"/>
        <v>0</v>
      </c>
      <c r="AH110" s="53">
        <f t="shared" si="22"/>
        <v>0</v>
      </c>
      <c r="AI110" s="53">
        <f t="shared" si="23"/>
        <v>0</v>
      </c>
      <c r="AJ110" s="53">
        <f t="shared" si="24"/>
        <v>0</v>
      </c>
    </row>
    <row r="111" spans="1:36" s="35" customFormat="1" x14ac:dyDescent="0.25">
      <c r="A111" s="19"/>
      <c r="B111" s="19"/>
      <c r="C111" s="37"/>
      <c r="D111" s="19"/>
      <c r="E111" s="19"/>
      <c r="F111" s="19"/>
      <c r="G111" s="19"/>
      <c r="H111" s="19"/>
      <c r="I111" s="19"/>
      <c r="J111" s="19"/>
      <c r="K111" s="19"/>
      <c r="L111" s="19"/>
      <c r="M111" s="81">
        <f>IF(C111&gt;A_Stammdaten!$B$12,0,SUM(D111,E111,G111,I111:J111)-SUM(F111,H111,K111:L111))</f>
        <v>0</v>
      </c>
      <c r="N111" s="19"/>
      <c r="O111" s="19"/>
      <c r="P111" s="19"/>
      <c r="Q111" s="81">
        <f t="shared" si="25"/>
        <v>0</v>
      </c>
      <c r="R111" s="82">
        <f>IF(ISBLANK($B111),0,VLOOKUP($B111,Listen!$A$2:$C$45,2,FALSE))</f>
        <v>0</v>
      </c>
      <c r="S111" s="82">
        <f>IF(ISBLANK($B111),0,VLOOKUP($B111,Listen!$A$2:$C$45,3,FALSE))</f>
        <v>0</v>
      </c>
      <c r="T111" s="51">
        <f t="shared" si="17"/>
        <v>0</v>
      </c>
      <c r="U111" s="51">
        <f t="shared" si="27"/>
        <v>0</v>
      </c>
      <c r="V111" s="51">
        <f t="shared" si="27"/>
        <v>0</v>
      </c>
      <c r="W111" s="51">
        <f t="shared" si="27"/>
        <v>0</v>
      </c>
      <c r="X111" s="51">
        <f t="shared" si="27"/>
        <v>0</v>
      </c>
      <c r="Y111" s="51">
        <f t="shared" si="27"/>
        <v>0</v>
      </c>
      <c r="Z111" s="51">
        <f t="shared" si="27"/>
        <v>0</v>
      </c>
      <c r="AA111" s="53">
        <f t="shared" si="26"/>
        <v>0</v>
      </c>
      <c r="AB111" s="53">
        <f>IF(C111=A_Stammdaten!$B$12,D_SAV!$Q111-D_SAV!$AC111,HLOOKUP(A_Stammdaten!$B$12-1,$AD$4:$AJ$1000,ROW(C111)-3,FALSE)-$AC111)</f>
        <v>0</v>
      </c>
      <c r="AC111" s="53">
        <f>HLOOKUP(A_Stammdaten!$B$12,$AD$4:$AJ$1000,ROW(C111)-3,FALSE)</f>
        <v>0</v>
      </c>
      <c r="AD111" s="53">
        <f t="shared" si="18"/>
        <v>0</v>
      </c>
      <c r="AE111" s="53">
        <f t="shared" si="19"/>
        <v>0</v>
      </c>
      <c r="AF111" s="53">
        <f t="shared" si="20"/>
        <v>0</v>
      </c>
      <c r="AG111" s="53">
        <f t="shared" si="21"/>
        <v>0</v>
      </c>
      <c r="AH111" s="53">
        <f t="shared" si="22"/>
        <v>0</v>
      </c>
      <c r="AI111" s="53">
        <f t="shared" si="23"/>
        <v>0</v>
      </c>
      <c r="AJ111" s="53">
        <f t="shared" si="24"/>
        <v>0</v>
      </c>
    </row>
    <row r="112" spans="1:36" s="35" customFormat="1" x14ac:dyDescent="0.25">
      <c r="A112" s="19"/>
      <c r="B112" s="19"/>
      <c r="C112" s="37"/>
      <c r="D112" s="19"/>
      <c r="E112" s="19"/>
      <c r="F112" s="19"/>
      <c r="G112" s="19"/>
      <c r="H112" s="19"/>
      <c r="I112" s="19"/>
      <c r="J112" s="19"/>
      <c r="K112" s="19"/>
      <c r="L112" s="19"/>
      <c r="M112" s="81">
        <f>IF(C112&gt;A_Stammdaten!$B$12,0,SUM(D112,E112,G112,I112:J112)-SUM(F112,H112,K112:L112))</f>
        <v>0</v>
      </c>
      <c r="N112" s="19"/>
      <c r="O112" s="19"/>
      <c r="P112" s="19"/>
      <c r="Q112" s="81">
        <f t="shared" si="25"/>
        <v>0</v>
      </c>
      <c r="R112" s="82">
        <f>IF(ISBLANK($B112),0,VLOOKUP($B112,Listen!$A$2:$C$45,2,FALSE))</f>
        <v>0</v>
      </c>
      <c r="S112" s="82">
        <f>IF(ISBLANK($B112),0,VLOOKUP($B112,Listen!$A$2:$C$45,3,FALSE))</f>
        <v>0</v>
      </c>
      <c r="T112" s="51">
        <f t="shared" si="17"/>
        <v>0</v>
      </c>
      <c r="U112" s="51">
        <f t="shared" si="27"/>
        <v>0</v>
      </c>
      <c r="V112" s="51">
        <f t="shared" si="27"/>
        <v>0</v>
      </c>
      <c r="W112" s="51">
        <f t="shared" si="27"/>
        <v>0</v>
      </c>
      <c r="X112" s="51">
        <f t="shared" si="27"/>
        <v>0</v>
      </c>
      <c r="Y112" s="51">
        <f t="shared" si="27"/>
        <v>0</v>
      </c>
      <c r="Z112" s="51">
        <f t="shared" si="27"/>
        <v>0</v>
      </c>
      <c r="AA112" s="53">
        <f t="shared" si="26"/>
        <v>0</v>
      </c>
      <c r="AB112" s="53">
        <f>IF(C112=A_Stammdaten!$B$12,D_SAV!$Q112-D_SAV!$AC112,HLOOKUP(A_Stammdaten!$B$12-1,$AD$4:$AJ$1000,ROW(C112)-3,FALSE)-$AC112)</f>
        <v>0</v>
      </c>
      <c r="AC112" s="53">
        <f>HLOOKUP(A_Stammdaten!$B$12,$AD$4:$AJ$1000,ROW(C112)-3,FALSE)</f>
        <v>0</v>
      </c>
      <c r="AD112" s="53">
        <f t="shared" si="18"/>
        <v>0</v>
      </c>
      <c r="AE112" s="53">
        <f t="shared" si="19"/>
        <v>0</v>
      </c>
      <c r="AF112" s="53">
        <f t="shared" si="20"/>
        <v>0</v>
      </c>
      <c r="AG112" s="53">
        <f t="shared" si="21"/>
        <v>0</v>
      </c>
      <c r="AH112" s="53">
        <f t="shared" si="22"/>
        <v>0</v>
      </c>
      <c r="AI112" s="53">
        <f t="shared" si="23"/>
        <v>0</v>
      </c>
      <c r="AJ112" s="53">
        <f t="shared" si="24"/>
        <v>0</v>
      </c>
    </row>
    <row r="113" spans="1:36" s="35" customFormat="1" x14ac:dyDescent="0.25">
      <c r="A113" s="19"/>
      <c r="B113" s="19"/>
      <c r="C113" s="37"/>
      <c r="D113" s="19"/>
      <c r="E113" s="19"/>
      <c r="F113" s="19"/>
      <c r="G113" s="19"/>
      <c r="H113" s="19"/>
      <c r="I113" s="19"/>
      <c r="J113" s="19"/>
      <c r="K113" s="19"/>
      <c r="L113" s="19"/>
      <c r="M113" s="81">
        <f>IF(C113&gt;A_Stammdaten!$B$12,0,SUM(D113,E113,G113,I113:J113)-SUM(F113,H113,K113:L113))</f>
        <v>0</v>
      </c>
      <c r="N113" s="19"/>
      <c r="O113" s="19"/>
      <c r="P113" s="19"/>
      <c r="Q113" s="81">
        <f t="shared" si="25"/>
        <v>0</v>
      </c>
      <c r="R113" s="82">
        <f>IF(ISBLANK($B113),0,VLOOKUP($B113,Listen!$A$2:$C$45,2,FALSE))</f>
        <v>0</v>
      </c>
      <c r="S113" s="82">
        <f>IF(ISBLANK($B113),0,VLOOKUP($B113,Listen!$A$2:$C$45,3,FALSE))</f>
        <v>0</v>
      </c>
      <c r="T113" s="51">
        <f t="shared" si="17"/>
        <v>0</v>
      </c>
      <c r="U113" s="51">
        <f t="shared" si="27"/>
        <v>0</v>
      </c>
      <c r="V113" s="51">
        <f t="shared" si="27"/>
        <v>0</v>
      </c>
      <c r="W113" s="51">
        <f t="shared" si="27"/>
        <v>0</v>
      </c>
      <c r="X113" s="51">
        <f t="shared" si="27"/>
        <v>0</v>
      </c>
      <c r="Y113" s="51">
        <f t="shared" si="27"/>
        <v>0</v>
      </c>
      <c r="Z113" s="51">
        <f t="shared" si="27"/>
        <v>0</v>
      </c>
      <c r="AA113" s="53">
        <f t="shared" si="26"/>
        <v>0</v>
      </c>
      <c r="AB113" s="53">
        <f>IF(C113=A_Stammdaten!$B$12,D_SAV!$Q113-D_SAV!$AC113,HLOOKUP(A_Stammdaten!$B$12-1,$AD$4:$AJ$1000,ROW(C113)-3,FALSE)-$AC113)</f>
        <v>0</v>
      </c>
      <c r="AC113" s="53">
        <f>HLOOKUP(A_Stammdaten!$B$12,$AD$4:$AJ$1000,ROW(C113)-3,FALSE)</f>
        <v>0</v>
      </c>
      <c r="AD113" s="53">
        <f t="shared" si="18"/>
        <v>0</v>
      </c>
      <c r="AE113" s="53">
        <f t="shared" si="19"/>
        <v>0</v>
      </c>
      <c r="AF113" s="53">
        <f t="shared" si="20"/>
        <v>0</v>
      </c>
      <c r="AG113" s="53">
        <f t="shared" si="21"/>
        <v>0</v>
      </c>
      <c r="AH113" s="53">
        <f t="shared" si="22"/>
        <v>0</v>
      </c>
      <c r="AI113" s="53">
        <f t="shared" si="23"/>
        <v>0</v>
      </c>
      <c r="AJ113" s="53">
        <f t="shared" si="24"/>
        <v>0</v>
      </c>
    </row>
    <row r="114" spans="1:36" s="35" customFormat="1" x14ac:dyDescent="0.25">
      <c r="A114" s="19"/>
      <c r="B114" s="19"/>
      <c r="C114" s="37"/>
      <c r="D114" s="19"/>
      <c r="E114" s="19"/>
      <c r="F114" s="19"/>
      <c r="G114" s="19"/>
      <c r="H114" s="19"/>
      <c r="I114" s="19"/>
      <c r="J114" s="19"/>
      <c r="K114" s="19"/>
      <c r="L114" s="19"/>
      <c r="M114" s="81">
        <f>IF(C114&gt;A_Stammdaten!$B$12,0,SUM(D114,E114,G114,I114:J114)-SUM(F114,H114,K114:L114))</f>
        <v>0</v>
      </c>
      <c r="N114" s="19"/>
      <c r="O114" s="19"/>
      <c r="P114" s="19"/>
      <c r="Q114" s="81">
        <f t="shared" si="25"/>
        <v>0</v>
      </c>
      <c r="R114" s="82">
        <f>IF(ISBLANK($B114),0,VLOOKUP($B114,Listen!$A$2:$C$45,2,FALSE))</f>
        <v>0</v>
      </c>
      <c r="S114" s="82">
        <f>IF(ISBLANK($B114),0,VLOOKUP($B114,Listen!$A$2:$C$45,3,FALSE))</f>
        <v>0</v>
      </c>
      <c r="T114" s="51">
        <f t="shared" si="17"/>
        <v>0</v>
      </c>
      <c r="U114" s="51">
        <f t="shared" si="27"/>
        <v>0</v>
      </c>
      <c r="V114" s="51">
        <f t="shared" si="27"/>
        <v>0</v>
      </c>
      <c r="W114" s="51">
        <f t="shared" si="27"/>
        <v>0</v>
      </c>
      <c r="X114" s="51">
        <f t="shared" si="27"/>
        <v>0</v>
      </c>
      <c r="Y114" s="51">
        <f t="shared" si="27"/>
        <v>0</v>
      </c>
      <c r="Z114" s="51">
        <f t="shared" si="27"/>
        <v>0</v>
      </c>
      <c r="AA114" s="53">
        <f t="shared" si="26"/>
        <v>0</v>
      </c>
      <c r="AB114" s="53">
        <f>IF(C114=A_Stammdaten!$B$12,D_SAV!$Q114-D_SAV!$AC114,HLOOKUP(A_Stammdaten!$B$12-1,$AD$4:$AJ$1000,ROW(C114)-3,FALSE)-$AC114)</f>
        <v>0</v>
      </c>
      <c r="AC114" s="53">
        <f>HLOOKUP(A_Stammdaten!$B$12,$AD$4:$AJ$1000,ROW(C114)-3,FALSE)</f>
        <v>0</v>
      </c>
      <c r="AD114" s="53">
        <f t="shared" si="18"/>
        <v>0</v>
      </c>
      <c r="AE114" s="53">
        <f t="shared" si="19"/>
        <v>0</v>
      </c>
      <c r="AF114" s="53">
        <f t="shared" si="20"/>
        <v>0</v>
      </c>
      <c r="AG114" s="53">
        <f t="shared" si="21"/>
        <v>0</v>
      </c>
      <c r="AH114" s="53">
        <f t="shared" si="22"/>
        <v>0</v>
      </c>
      <c r="AI114" s="53">
        <f t="shared" si="23"/>
        <v>0</v>
      </c>
      <c r="AJ114" s="53">
        <f t="shared" si="24"/>
        <v>0</v>
      </c>
    </row>
    <row r="115" spans="1:36" s="35" customFormat="1" x14ac:dyDescent="0.25">
      <c r="A115" s="19"/>
      <c r="B115" s="19"/>
      <c r="C115" s="37"/>
      <c r="D115" s="19"/>
      <c r="E115" s="19"/>
      <c r="F115" s="19"/>
      <c r="G115" s="19"/>
      <c r="H115" s="19"/>
      <c r="I115" s="19"/>
      <c r="J115" s="19"/>
      <c r="K115" s="19"/>
      <c r="L115" s="19"/>
      <c r="M115" s="81">
        <f>IF(C115&gt;A_Stammdaten!$B$12,0,SUM(D115,E115,G115,I115:J115)-SUM(F115,H115,K115:L115))</f>
        <v>0</v>
      </c>
      <c r="N115" s="19"/>
      <c r="O115" s="19"/>
      <c r="P115" s="19"/>
      <c r="Q115" s="81">
        <f t="shared" si="25"/>
        <v>0</v>
      </c>
      <c r="R115" s="82">
        <f>IF(ISBLANK($B115),0,VLOOKUP($B115,Listen!$A$2:$C$45,2,FALSE))</f>
        <v>0</v>
      </c>
      <c r="S115" s="82">
        <f>IF(ISBLANK($B115),0,VLOOKUP($B115,Listen!$A$2:$C$45,3,FALSE))</f>
        <v>0</v>
      </c>
      <c r="T115" s="51">
        <f t="shared" si="17"/>
        <v>0</v>
      </c>
      <c r="U115" s="51">
        <f t="shared" si="27"/>
        <v>0</v>
      </c>
      <c r="V115" s="51">
        <f t="shared" si="27"/>
        <v>0</v>
      </c>
      <c r="W115" s="51">
        <f t="shared" si="27"/>
        <v>0</v>
      </c>
      <c r="X115" s="51">
        <f t="shared" si="27"/>
        <v>0</v>
      </c>
      <c r="Y115" s="51">
        <f t="shared" si="27"/>
        <v>0</v>
      </c>
      <c r="Z115" s="51">
        <f t="shared" si="27"/>
        <v>0</v>
      </c>
      <c r="AA115" s="53">
        <f t="shared" si="26"/>
        <v>0</v>
      </c>
      <c r="AB115" s="53">
        <f>IF(C115=A_Stammdaten!$B$12,D_SAV!$Q115-D_SAV!$AC115,HLOOKUP(A_Stammdaten!$B$12-1,$AD$4:$AJ$1000,ROW(C115)-3,FALSE)-$AC115)</f>
        <v>0</v>
      </c>
      <c r="AC115" s="53">
        <f>HLOOKUP(A_Stammdaten!$B$12,$AD$4:$AJ$1000,ROW(C115)-3,FALSE)</f>
        <v>0</v>
      </c>
      <c r="AD115" s="53">
        <f t="shared" si="18"/>
        <v>0</v>
      </c>
      <c r="AE115" s="53">
        <f t="shared" si="19"/>
        <v>0</v>
      </c>
      <c r="AF115" s="53">
        <f t="shared" si="20"/>
        <v>0</v>
      </c>
      <c r="AG115" s="53">
        <f t="shared" si="21"/>
        <v>0</v>
      </c>
      <c r="AH115" s="53">
        <f t="shared" si="22"/>
        <v>0</v>
      </c>
      <c r="AI115" s="53">
        <f t="shared" si="23"/>
        <v>0</v>
      </c>
      <c r="AJ115" s="53">
        <f t="shared" si="24"/>
        <v>0</v>
      </c>
    </row>
    <row r="116" spans="1:36" s="35" customFormat="1" x14ac:dyDescent="0.25">
      <c r="A116" s="19"/>
      <c r="B116" s="19"/>
      <c r="C116" s="37"/>
      <c r="D116" s="19"/>
      <c r="E116" s="19"/>
      <c r="F116" s="19"/>
      <c r="G116" s="19"/>
      <c r="H116" s="19"/>
      <c r="I116" s="19"/>
      <c r="J116" s="19"/>
      <c r="K116" s="19"/>
      <c r="L116" s="19"/>
      <c r="M116" s="81">
        <f>IF(C116&gt;A_Stammdaten!$B$12,0,SUM(D116,E116,G116,I116:J116)-SUM(F116,H116,K116:L116))</f>
        <v>0</v>
      </c>
      <c r="N116" s="19"/>
      <c r="O116" s="19"/>
      <c r="P116" s="19"/>
      <c r="Q116" s="81">
        <f t="shared" si="25"/>
        <v>0</v>
      </c>
      <c r="R116" s="82">
        <f>IF(ISBLANK($B116),0,VLOOKUP($B116,Listen!$A$2:$C$45,2,FALSE))</f>
        <v>0</v>
      </c>
      <c r="S116" s="82">
        <f>IF(ISBLANK($B116),0,VLOOKUP($B116,Listen!$A$2:$C$45,3,FALSE))</f>
        <v>0</v>
      </c>
      <c r="T116" s="51">
        <f t="shared" si="17"/>
        <v>0</v>
      </c>
      <c r="U116" s="51">
        <f t="shared" si="27"/>
        <v>0</v>
      </c>
      <c r="V116" s="51">
        <f t="shared" si="27"/>
        <v>0</v>
      </c>
      <c r="W116" s="51">
        <f t="shared" si="27"/>
        <v>0</v>
      </c>
      <c r="X116" s="51">
        <f t="shared" si="27"/>
        <v>0</v>
      </c>
      <c r="Y116" s="51">
        <f t="shared" si="27"/>
        <v>0</v>
      </c>
      <c r="Z116" s="51">
        <f t="shared" si="27"/>
        <v>0</v>
      </c>
      <c r="AA116" s="53">
        <f t="shared" si="26"/>
        <v>0</v>
      </c>
      <c r="AB116" s="53">
        <f>IF(C116=A_Stammdaten!$B$12,D_SAV!$Q116-D_SAV!$AC116,HLOOKUP(A_Stammdaten!$B$12-1,$AD$4:$AJ$1000,ROW(C116)-3,FALSE)-$AC116)</f>
        <v>0</v>
      </c>
      <c r="AC116" s="53">
        <f>HLOOKUP(A_Stammdaten!$B$12,$AD$4:$AJ$1000,ROW(C116)-3,FALSE)</f>
        <v>0</v>
      </c>
      <c r="AD116" s="53">
        <f t="shared" si="18"/>
        <v>0</v>
      </c>
      <c r="AE116" s="53">
        <f t="shared" si="19"/>
        <v>0</v>
      </c>
      <c r="AF116" s="53">
        <f t="shared" si="20"/>
        <v>0</v>
      </c>
      <c r="AG116" s="53">
        <f t="shared" si="21"/>
        <v>0</v>
      </c>
      <c r="AH116" s="53">
        <f t="shared" si="22"/>
        <v>0</v>
      </c>
      <c r="AI116" s="53">
        <f t="shared" si="23"/>
        <v>0</v>
      </c>
      <c r="AJ116" s="53">
        <f t="shared" si="24"/>
        <v>0</v>
      </c>
    </row>
    <row r="117" spans="1:36" s="35" customFormat="1" x14ac:dyDescent="0.25">
      <c r="A117" s="19"/>
      <c r="B117" s="19"/>
      <c r="C117" s="37"/>
      <c r="D117" s="19"/>
      <c r="E117" s="19"/>
      <c r="F117" s="19"/>
      <c r="G117" s="19"/>
      <c r="H117" s="19"/>
      <c r="I117" s="19"/>
      <c r="J117" s="19"/>
      <c r="K117" s="19"/>
      <c r="L117" s="19"/>
      <c r="M117" s="81">
        <f>IF(C117&gt;A_Stammdaten!$B$12,0,SUM(D117,E117,G117,I117:J117)-SUM(F117,H117,K117:L117))</f>
        <v>0</v>
      </c>
      <c r="N117" s="19"/>
      <c r="O117" s="19"/>
      <c r="P117" s="19"/>
      <c r="Q117" s="81">
        <f t="shared" si="25"/>
        <v>0</v>
      </c>
      <c r="R117" s="82">
        <f>IF(ISBLANK($B117),0,VLOOKUP($B117,Listen!$A$2:$C$45,2,FALSE))</f>
        <v>0</v>
      </c>
      <c r="S117" s="82">
        <f>IF(ISBLANK($B117),0,VLOOKUP($B117,Listen!$A$2:$C$45,3,FALSE))</f>
        <v>0</v>
      </c>
      <c r="T117" s="51">
        <f t="shared" si="17"/>
        <v>0</v>
      </c>
      <c r="U117" s="51">
        <f t="shared" si="27"/>
        <v>0</v>
      </c>
      <c r="V117" s="51">
        <f t="shared" si="27"/>
        <v>0</v>
      </c>
      <c r="W117" s="51">
        <f t="shared" si="27"/>
        <v>0</v>
      </c>
      <c r="X117" s="51">
        <f t="shared" si="27"/>
        <v>0</v>
      </c>
      <c r="Y117" s="51">
        <f t="shared" si="27"/>
        <v>0</v>
      </c>
      <c r="Z117" s="51">
        <f t="shared" si="27"/>
        <v>0</v>
      </c>
      <c r="AA117" s="53">
        <f t="shared" si="26"/>
        <v>0</v>
      </c>
      <c r="AB117" s="53">
        <f>IF(C117=A_Stammdaten!$B$12,D_SAV!$Q117-D_SAV!$AC117,HLOOKUP(A_Stammdaten!$B$12-1,$AD$4:$AJ$1000,ROW(C117)-3,FALSE)-$AC117)</f>
        <v>0</v>
      </c>
      <c r="AC117" s="53">
        <f>HLOOKUP(A_Stammdaten!$B$12,$AD$4:$AJ$1000,ROW(C117)-3,FALSE)</f>
        <v>0</v>
      </c>
      <c r="AD117" s="53">
        <f t="shared" si="18"/>
        <v>0</v>
      </c>
      <c r="AE117" s="53">
        <f t="shared" si="19"/>
        <v>0</v>
      </c>
      <c r="AF117" s="53">
        <f t="shared" si="20"/>
        <v>0</v>
      </c>
      <c r="AG117" s="53">
        <f t="shared" si="21"/>
        <v>0</v>
      </c>
      <c r="AH117" s="53">
        <f t="shared" si="22"/>
        <v>0</v>
      </c>
      <c r="AI117" s="53">
        <f t="shared" si="23"/>
        <v>0</v>
      </c>
      <c r="AJ117" s="53">
        <f t="shared" si="24"/>
        <v>0</v>
      </c>
    </row>
    <row r="118" spans="1:36" s="35" customFormat="1" x14ac:dyDescent="0.25">
      <c r="A118" s="19"/>
      <c r="B118" s="19"/>
      <c r="C118" s="37"/>
      <c r="D118" s="19"/>
      <c r="E118" s="19"/>
      <c r="F118" s="19"/>
      <c r="G118" s="19"/>
      <c r="H118" s="19"/>
      <c r="I118" s="19"/>
      <c r="J118" s="19"/>
      <c r="K118" s="19"/>
      <c r="L118" s="19"/>
      <c r="M118" s="81">
        <f>IF(C118&gt;A_Stammdaten!$B$12,0,SUM(D118,E118,G118,I118:J118)-SUM(F118,H118,K118:L118))</f>
        <v>0</v>
      </c>
      <c r="N118" s="19"/>
      <c r="O118" s="19"/>
      <c r="P118" s="19"/>
      <c r="Q118" s="81">
        <f t="shared" si="25"/>
        <v>0</v>
      </c>
      <c r="R118" s="82">
        <f>IF(ISBLANK($B118),0,VLOOKUP($B118,Listen!$A$2:$C$45,2,FALSE))</f>
        <v>0</v>
      </c>
      <c r="S118" s="82">
        <f>IF(ISBLANK($B118),0,VLOOKUP($B118,Listen!$A$2:$C$45,3,FALSE))</f>
        <v>0</v>
      </c>
      <c r="T118" s="51">
        <f t="shared" si="17"/>
        <v>0</v>
      </c>
      <c r="U118" s="51">
        <f t="shared" si="27"/>
        <v>0</v>
      </c>
      <c r="V118" s="51">
        <f t="shared" si="27"/>
        <v>0</v>
      </c>
      <c r="W118" s="51">
        <f t="shared" si="27"/>
        <v>0</v>
      </c>
      <c r="X118" s="51">
        <f t="shared" si="27"/>
        <v>0</v>
      </c>
      <c r="Y118" s="51">
        <f t="shared" si="27"/>
        <v>0</v>
      </c>
      <c r="Z118" s="51">
        <f t="shared" si="27"/>
        <v>0</v>
      </c>
      <c r="AA118" s="53">
        <f t="shared" si="26"/>
        <v>0</v>
      </c>
      <c r="AB118" s="53">
        <f>IF(C118=A_Stammdaten!$B$12,D_SAV!$Q118-D_SAV!$AC118,HLOOKUP(A_Stammdaten!$B$12-1,$AD$4:$AJ$1000,ROW(C118)-3,FALSE)-$AC118)</f>
        <v>0</v>
      </c>
      <c r="AC118" s="53">
        <f>HLOOKUP(A_Stammdaten!$B$12,$AD$4:$AJ$1000,ROW(C118)-3,FALSE)</f>
        <v>0</v>
      </c>
      <c r="AD118" s="53">
        <f t="shared" si="18"/>
        <v>0</v>
      </c>
      <c r="AE118" s="53">
        <f t="shared" si="19"/>
        <v>0</v>
      </c>
      <c r="AF118" s="53">
        <f t="shared" si="20"/>
        <v>0</v>
      </c>
      <c r="AG118" s="53">
        <f t="shared" si="21"/>
        <v>0</v>
      </c>
      <c r="AH118" s="53">
        <f t="shared" si="22"/>
        <v>0</v>
      </c>
      <c r="AI118" s="53">
        <f t="shared" si="23"/>
        <v>0</v>
      </c>
      <c r="AJ118" s="53">
        <f t="shared" si="24"/>
        <v>0</v>
      </c>
    </row>
    <row r="119" spans="1:36" s="35" customFormat="1" x14ac:dyDescent="0.25">
      <c r="A119" s="19"/>
      <c r="B119" s="19"/>
      <c r="C119" s="37"/>
      <c r="D119" s="19"/>
      <c r="E119" s="19"/>
      <c r="F119" s="19"/>
      <c r="G119" s="19"/>
      <c r="H119" s="19"/>
      <c r="I119" s="19"/>
      <c r="J119" s="19"/>
      <c r="K119" s="19"/>
      <c r="L119" s="19"/>
      <c r="M119" s="81">
        <f>IF(C119&gt;A_Stammdaten!$B$12,0,SUM(D119,E119,G119,I119:J119)-SUM(F119,H119,K119:L119))</f>
        <v>0</v>
      </c>
      <c r="N119" s="19"/>
      <c r="O119" s="19"/>
      <c r="P119" s="19"/>
      <c r="Q119" s="81">
        <f t="shared" si="25"/>
        <v>0</v>
      </c>
      <c r="R119" s="82">
        <f>IF(ISBLANK($B119),0,VLOOKUP($B119,Listen!$A$2:$C$45,2,FALSE))</f>
        <v>0</v>
      </c>
      <c r="S119" s="82">
        <f>IF(ISBLANK($B119),0,VLOOKUP($B119,Listen!$A$2:$C$45,3,FALSE))</f>
        <v>0</v>
      </c>
      <c r="T119" s="51">
        <f t="shared" si="17"/>
        <v>0</v>
      </c>
      <c r="U119" s="51">
        <f t="shared" si="27"/>
        <v>0</v>
      </c>
      <c r="V119" s="51">
        <f t="shared" si="27"/>
        <v>0</v>
      </c>
      <c r="W119" s="51">
        <f t="shared" si="27"/>
        <v>0</v>
      </c>
      <c r="X119" s="51">
        <f t="shared" si="27"/>
        <v>0</v>
      </c>
      <c r="Y119" s="51">
        <f t="shared" si="27"/>
        <v>0</v>
      </c>
      <c r="Z119" s="51">
        <f t="shared" si="27"/>
        <v>0</v>
      </c>
      <c r="AA119" s="53">
        <f t="shared" si="26"/>
        <v>0</v>
      </c>
      <c r="AB119" s="53">
        <f>IF(C119=A_Stammdaten!$B$12,D_SAV!$Q119-D_SAV!$AC119,HLOOKUP(A_Stammdaten!$B$12-1,$AD$4:$AJ$1000,ROW(C119)-3,FALSE)-$AC119)</f>
        <v>0</v>
      </c>
      <c r="AC119" s="53">
        <f>HLOOKUP(A_Stammdaten!$B$12,$AD$4:$AJ$1000,ROW(C119)-3,FALSE)</f>
        <v>0</v>
      </c>
      <c r="AD119" s="53">
        <f t="shared" si="18"/>
        <v>0</v>
      </c>
      <c r="AE119" s="53">
        <f t="shared" si="19"/>
        <v>0</v>
      </c>
      <c r="AF119" s="53">
        <f t="shared" si="20"/>
        <v>0</v>
      </c>
      <c r="AG119" s="53">
        <f t="shared" si="21"/>
        <v>0</v>
      </c>
      <c r="AH119" s="53">
        <f t="shared" si="22"/>
        <v>0</v>
      </c>
      <c r="AI119" s="53">
        <f t="shared" si="23"/>
        <v>0</v>
      </c>
      <c r="AJ119" s="53">
        <f t="shared" si="24"/>
        <v>0</v>
      </c>
    </row>
    <row r="120" spans="1:36" s="35" customFormat="1" x14ac:dyDescent="0.25">
      <c r="A120" s="19"/>
      <c r="B120" s="19"/>
      <c r="C120" s="37"/>
      <c r="D120" s="19"/>
      <c r="E120" s="19"/>
      <c r="F120" s="19"/>
      <c r="G120" s="19"/>
      <c r="H120" s="19"/>
      <c r="I120" s="19"/>
      <c r="J120" s="19"/>
      <c r="K120" s="19"/>
      <c r="L120" s="19"/>
      <c r="M120" s="81">
        <f>IF(C120&gt;A_Stammdaten!$B$12,0,SUM(D120,E120,G120,I120:J120)-SUM(F120,H120,K120:L120))</f>
        <v>0</v>
      </c>
      <c r="N120" s="19"/>
      <c r="O120" s="19"/>
      <c r="P120" s="19"/>
      <c r="Q120" s="81">
        <f t="shared" si="25"/>
        <v>0</v>
      </c>
      <c r="R120" s="82">
        <f>IF(ISBLANK($B120),0,VLOOKUP($B120,Listen!$A$2:$C$45,2,FALSE))</f>
        <v>0</v>
      </c>
      <c r="S120" s="82">
        <f>IF(ISBLANK($B120),0,VLOOKUP($B120,Listen!$A$2:$C$45,3,FALSE))</f>
        <v>0</v>
      </c>
      <c r="T120" s="51">
        <f t="shared" si="17"/>
        <v>0</v>
      </c>
      <c r="U120" s="51">
        <f t="shared" si="27"/>
        <v>0</v>
      </c>
      <c r="V120" s="51">
        <f t="shared" si="27"/>
        <v>0</v>
      </c>
      <c r="W120" s="51">
        <f t="shared" si="27"/>
        <v>0</v>
      </c>
      <c r="X120" s="51">
        <f t="shared" si="27"/>
        <v>0</v>
      </c>
      <c r="Y120" s="51">
        <f t="shared" si="27"/>
        <v>0</v>
      </c>
      <c r="Z120" s="51">
        <f t="shared" si="27"/>
        <v>0</v>
      </c>
      <c r="AA120" s="53">
        <f t="shared" si="26"/>
        <v>0</v>
      </c>
      <c r="AB120" s="53">
        <f>IF(C120=A_Stammdaten!$B$12,D_SAV!$Q120-D_SAV!$AC120,HLOOKUP(A_Stammdaten!$B$12-1,$AD$4:$AJ$1000,ROW(C120)-3,FALSE)-$AC120)</f>
        <v>0</v>
      </c>
      <c r="AC120" s="53">
        <f>HLOOKUP(A_Stammdaten!$B$12,$AD$4:$AJ$1000,ROW(C120)-3,FALSE)</f>
        <v>0</v>
      </c>
      <c r="AD120" s="53">
        <f t="shared" si="18"/>
        <v>0</v>
      </c>
      <c r="AE120" s="53">
        <f t="shared" si="19"/>
        <v>0</v>
      </c>
      <c r="AF120" s="53">
        <f t="shared" si="20"/>
        <v>0</v>
      </c>
      <c r="AG120" s="53">
        <f t="shared" si="21"/>
        <v>0</v>
      </c>
      <c r="AH120" s="53">
        <f t="shared" si="22"/>
        <v>0</v>
      </c>
      <c r="AI120" s="53">
        <f t="shared" si="23"/>
        <v>0</v>
      </c>
      <c r="AJ120" s="53">
        <f t="shared" si="24"/>
        <v>0</v>
      </c>
    </row>
    <row r="121" spans="1:36" s="35" customFormat="1" x14ac:dyDescent="0.25">
      <c r="A121" s="19"/>
      <c r="B121" s="19"/>
      <c r="C121" s="37"/>
      <c r="D121" s="19"/>
      <c r="E121" s="19"/>
      <c r="F121" s="19"/>
      <c r="G121" s="19"/>
      <c r="H121" s="19"/>
      <c r="I121" s="19"/>
      <c r="J121" s="19"/>
      <c r="K121" s="19"/>
      <c r="L121" s="19"/>
      <c r="M121" s="81">
        <f>IF(C121&gt;A_Stammdaten!$B$12,0,SUM(D121,E121,G121,I121:J121)-SUM(F121,H121,K121:L121))</f>
        <v>0</v>
      </c>
      <c r="N121" s="19"/>
      <c r="O121" s="19"/>
      <c r="P121" s="19"/>
      <c r="Q121" s="81">
        <f t="shared" si="25"/>
        <v>0</v>
      </c>
      <c r="R121" s="82">
        <f>IF(ISBLANK($B121),0,VLOOKUP($B121,Listen!$A$2:$C$45,2,FALSE))</f>
        <v>0</v>
      </c>
      <c r="S121" s="82">
        <f>IF(ISBLANK($B121),0,VLOOKUP($B121,Listen!$A$2:$C$45,3,FALSE))</f>
        <v>0</v>
      </c>
      <c r="T121" s="51">
        <f t="shared" si="17"/>
        <v>0</v>
      </c>
      <c r="U121" s="51">
        <f t="shared" si="27"/>
        <v>0</v>
      </c>
      <c r="V121" s="51">
        <f t="shared" si="27"/>
        <v>0</v>
      </c>
      <c r="W121" s="51">
        <f t="shared" si="27"/>
        <v>0</v>
      </c>
      <c r="X121" s="51">
        <f t="shared" si="27"/>
        <v>0</v>
      </c>
      <c r="Y121" s="51">
        <f t="shared" si="27"/>
        <v>0</v>
      </c>
      <c r="Z121" s="51">
        <f t="shared" si="27"/>
        <v>0</v>
      </c>
      <c r="AA121" s="53">
        <f t="shared" si="26"/>
        <v>0</v>
      </c>
      <c r="AB121" s="53">
        <f>IF(C121=A_Stammdaten!$B$12,D_SAV!$Q121-D_SAV!$AC121,HLOOKUP(A_Stammdaten!$B$12-1,$AD$4:$AJ$1000,ROW(C121)-3,FALSE)-$AC121)</f>
        <v>0</v>
      </c>
      <c r="AC121" s="53">
        <f>HLOOKUP(A_Stammdaten!$B$12,$AD$4:$AJ$1000,ROW(C121)-3,FALSE)</f>
        <v>0</v>
      </c>
      <c r="AD121" s="53">
        <f t="shared" si="18"/>
        <v>0</v>
      </c>
      <c r="AE121" s="53">
        <f t="shared" si="19"/>
        <v>0</v>
      </c>
      <c r="AF121" s="53">
        <f t="shared" si="20"/>
        <v>0</v>
      </c>
      <c r="AG121" s="53">
        <f t="shared" si="21"/>
        <v>0</v>
      </c>
      <c r="AH121" s="53">
        <f t="shared" si="22"/>
        <v>0</v>
      </c>
      <c r="AI121" s="53">
        <f t="shared" si="23"/>
        <v>0</v>
      </c>
      <c r="AJ121" s="53">
        <f t="shared" si="24"/>
        <v>0</v>
      </c>
    </row>
    <row r="122" spans="1:36" s="35" customFormat="1" x14ac:dyDescent="0.25">
      <c r="A122" s="19"/>
      <c r="B122" s="19"/>
      <c r="C122" s="37"/>
      <c r="D122" s="19"/>
      <c r="E122" s="19"/>
      <c r="F122" s="19"/>
      <c r="G122" s="19"/>
      <c r="H122" s="19"/>
      <c r="I122" s="19"/>
      <c r="J122" s="19"/>
      <c r="K122" s="19"/>
      <c r="L122" s="19"/>
      <c r="M122" s="81">
        <f>IF(C122&gt;A_Stammdaten!$B$12,0,SUM(D122,E122,G122,I122:J122)-SUM(F122,H122,K122:L122))</f>
        <v>0</v>
      </c>
      <c r="N122" s="19"/>
      <c r="O122" s="19"/>
      <c r="P122" s="19"/>
      <c r="Q122" s="81">
        <f t="shared" si="25"/>
        <v>0</v>
      </c>
      <c r="R122" s="82">
        <f>IF(ISBLANK($B122),0,VLOOKUP($B122,Listen!$A$2:$C$45,2,FALSE))</f>
        <v>0</v>
      </c>
      <c r="S122" s="82">
        <f>IF(ISBLANK($B122),0,VLOOKUP($B122,Listen!$A$2:$C$45,3,FALSE))</f>
        <v>0</v>
      </c>
      <c r="T122" s="51">
        <f t="shared" si="17"/>
        <v>0</v>
      </c>
      <c r="U122" s="51">
        <f t="shared" si="27"/>
        <v>0</v>
      </c>
      <c r="V122" s="51">
        <f t="shared" si="27"/>
        <v>0</v>
      </c>
      <c r="W122" s="51">
        <f t="shared" si="27"/>
        <v>0</v>
      </c>
      <c r="X122" s="51">
        <f t="shared" si="27"/>
        <v>0</v>
      </c>
      <c r="Y122" s="51">
        <f t="shared" si="27"/>
        <v>0</v>
      </c>
      <c r="Z122" s="51">
        <f t="shared" si="27"/>
        <v>0</v>
      </c>
      <c r="AA122" s="53">
        <f t="shared" si="26"/>
        <v>0</v>
      </c>
      <c r="AB122" s="53">
        <f>IF(C122=A_Stammdaten!$B$12,D_SAV!$Q122-D_SAV!$AC122,HLOOKUP(A_Stammdaten!$B$12-1,$AD$4:$AJ$1000,ROW(C122)-3,FALSE)-$AC122)</f>
        <v>0</v>
      </c>
      <c r="AC122" s="53">
        <f>HLOOKUP(A_Stammdaten!$B$12,$AD$4:$AJ$1000,ROW(C122)-3,FALSE)</f>
        <v>0</v>
      </c>
      <c r="AD122" s="53">
        <f t="shared" si="18"/>
        <v>0</v>
      </c>
      <c r="AE122" s="53">
        <f t="shared" si="19"/>
        <v>0</v>
      </c>
      <c r="AF122" s="53">
        <f t="shared" si="20"/>
        <v>0</v>
      </c>
      <c r="AG122" s="53">
        <f t="shared" si="21"/>
        <v>0</v>
      </c>
      <c r="AH122" s="53">
        <f t="shared" si="22"/>
        <v>0</v>
      </c>
      <c r="AI122" s="53">
        <f t="shared" si="23"/>
        <v>0</v>
      </c>
      <c r="AJ122" s="53">
        <f t="shared" si="24"/>
        <v>0</v>
      </c>
    </row>
    <row r="123" spans="1:36" s="35" customFormat="1" x14ac:dyDescent="0.25">
      <c r="A123" s="19"/>
      <c r="B123" s="19"/>
      <c r="C123" s="37"/>
      <c r="D123" s="19"/>
      <c r="E123" s="19"/>
      <c r="F123" s="19"/>
      <c r="G123" s="19"/>
      <c r="H123" s="19"/>
      <c r="I123" s="19"/>
      <c r="J123" s="19"/>
      <c r="K123" s="19"/>
      <c r="L123" s="19"/>
      <c r="M123" s="81">
        <f>IF(C123&gt;A_Stammdaten!$B$12,0,SUM(D123,E123,G123,I123:J123)-SUM(F123,H123,K123:L123))</f>
        <v>0</v>
      </c>
      <c r="N123" s="19"/>
      <c r="O123" s="19"/>
      <c r="P123" s="19"/>
      <c r="Q123" s="81">
        <f t="shared" si="25"/>
        <v>0</v>
      </c>
      <c r="R123" s="82">
        <f>IF(ISBLANK($B123),0,VLOOKUP($B123,Listen!$A$2:$C$45,2,FALSE))</f>
        <v>0</v>
      </c>
      <c r="S123" s="82">
        <f>IF(ISBLANK($B123),0,VLOOKUP($B123,Listen!$A$2:$C$45,3,FALSE))</f>
        <v>0</v>
      </c>
      <c r="T123" s="51">
        <f t="shared" si="17"/>
        <v>0</v>
      </c>
      <c r="U123" s="51">
        <f t="shared" si="27"/>
        <v>0</v>
      </c>
      <c r="V123" s="51">
        <f t="shared" si="27"/>
        <v>0</v>
      </c>
      <c r="W123" s="51">
        <f t="shared" si="27"/>
        <v>0</v>
      </c>
      <c r="X123" s="51">
        <f t="shared" si="27"/>
        <v>0</v>
      </c>
      <c r="Y123" s="51">
        <f t="shared" si="27"/>
        <v>0</v>
      </c>
      <c r="Z123" s="51">
        <f t="shared" si="27"/>
        <v>0</v>
      </c>
      <c r="AA123" s="53">
        <f t="shared" si="26"/>
        <v>0</v>
      </c>
      <c r="AB123" s="53">
        <f>IF(C123=A_Stammdaten!$B$12,D_SAV!$Q123-D_SAV!$AC123,HLOOKUP(A_Stammdaten!$B$12-1,$AD$4:$AJ$1000,ROW(C123)-3,FALSE)-$AC123)</f>
        <v>0</v>
      </c>
      <c r="AC123" s="53">
        <f>HLOOKUP(A_Stammdaten!$B$12,$AD$4:$AJ$1000,ROW(C123)-3,FALSE)</f>
        <v>0</v>
      </c>
      <c r="AD123" s="53">
        <f t="shared" si="18"/>
        <v>0</v>
      </c>
      <c r="AE123" s="53">
        <f t="shared" si="19"/>
        <v>0</v>
      </c>
      <c r="AF123" s="53">
        <f t="shared" si="20"/>
        <v>0</v>
      </c>
      <c r="AG123" s="53">
        <f t="shared" si="21"/>
        <v>0</v>
      </c>
      <c r="AH123" s="53">
        <f t="shared" si="22"/>
        <v>0</v>
      </c>
      <c r="AI123" s="53">
        <f t="shared" si="23"/>
        <v>0</v>
      </c>
      <c r="AJ123" s="53">
        <f t="shared" si="24"/>
        <v>0</v>
      </c>
    </row>
    <row r="124" spans="1:36" s="35" customFormat="1" x14ac:dyDescent="0.25">
      <c r="A124" s="19"/>
      <c r="B124" s="19"/>
      <c r="C124" s="37"/>
      <c r="D124" s="19"/>
      <c r="E124" s="19"/>
      <c r="F124" s="19"/>
      <c r="G124" s="19"/>
      <c r="H124" s="19"/>
      <c r="I124" s="19"/>
      <c r="J124" s="19"/>
      <c r="K124" s="19"/>
      <c r="L124" s="19"/>
      <c r="M124" s="81">
        <f>IF(C124&gt;A_Stammdaten!$B$12,0,SUM(D124,E124,G124,I124:J124)-SUM(F124,H124,K124:L124))</f>
        <v>0</v>
      </c>
      <c r="N124" s="19"/>
      <c r="O124" s="19"/>
      <c r="P124" s="19"/>
      <c r="Q124" s="81">
        <f t="shared" si="25"/>
        <v>0</v>
      </c>
      <c r="R124" s="82">
        <f>IF(ISBLANK($B124),0,VLOOKUP($B124,Listen!$A$2:$C$45,2,FALSE))</f>
        <v>0</v>
      </c>
      <c r="S124" s="82">
        <f>IF(ISBLANK($B124),0,VLOOKUP($B124,Listen!$A$2:$C$45,3,FALSE))</f>
        <v>0</v>
      </c>
      <c r="T124" s="51">
        <f t="shared" si="17"/>
        <v>0</v>
      </c>
      <c r="U124" s="51">
        <f t="shared" si="27"/>
        <v>0</v>
      </c>
      <c r="V124" s="51">
        <f t="shared" si="27"/>
        <v>0</v>
      </c>
      <c r="W124" s="51">
        <f t="shared" si="27"/>
        <v>0</v>
      </c>
      <c r="X124" s="51">
        <f t="shared" si="27"/>
        <v>0</v>
      </c>
      <c r="Y124" s="51">
        <f t="shared" si="27"/>
        <v>0</v>
      </c>
      <c r="Z124" s="51">
        <f t="shared" si="27"/>
        <v>0</v>
      </c>
      <c r="AA124" s="53">
        <f t="shared" si="26"/>
        <v>0</v>
      </c>
      <c r="AB124" s="53">
        <f>IF(C124=A_Stammdaten!$B$12,D_SAV!$Q124-D_SAV!$AC124,HLOOKUP(A_Stammdaten!$B$12-1,$AD$4:$AJ$1000,ROW(C124)-3,FALSE)-$AC124)</f>
        <v>0</v>
      </c>
      <c r="AC124" s="53">
        <f>HLOOKUP(A_Stammdaten!$B$12,$AD$4:$AJ$1000,ROW(C124)-3,FALSE)</f>
        <v>0</v>
      </c>
      <c r="AD124" s="53">
        <f t="shared" si="18"/>
        <v>0</v>
      </c>
      <c r="AE124" s="53">
        <f t="shared" si="19"/>
        <v>0</v>
      </c>
      <c r="AF124" s="53">
        <f t="shared" si="20"/>
        <v>0</v>
      </c>
      <c r="AG124" s="53">
        <f t="shared" si="21"/>
        <v>0</v>
      </c>
      <c r="AH124" s="53">
        <f t="shared" si="22"/>
        <v>0</v>
      </c>
      <c r="AI124" s="53">
        <f t="shared" si="23"/>
        <v>0</v>
      </c>
      <c r="AJ124" s="53">
        <f t="shared" si="24"/>
        <v>0</v>
      </c>
    </row>
    <row r="125" spans="1:36" s="35" customFormat="1" x14ac:dyDescent="0.25">
      <c r="A125" s="19"/>
      <c r="B125" s="19"/>
      <c r="C125" s="37"/>
      <c r="D125" s="19"/>
      <c r="E125" s="19"/>
      <c r="F125" s="19"/>
      <c r="G125" s="19"/>
      <c r="H125" s="19"/>
      <c r="I125" s="19"/>
      <c r="J125" s="19"/>
      <c r="K125" s="19"/>
      <c r="L125" s="19"/>
      <c r="M125" s="81">
        <f>IF(C125&gt;A_Stammdaten!$B$12,0,SUM(D125,E125,G125,I125:J125)-SUM(F125,H125,K125:L125))</f>
        <v>0</v>
      </c>
      <c r="N125" s="19"/>
      <c r="O125" s="19"/>
      <c r="P125" s="19"/>
      <c r="Q125" s="81">
        <f t="shared" si="25"/>
        <v>0</v>
      </c>
      <c r="R125" s="82">
        <f>IF(ISBLANK($B125),0,VLOOKUP($B125,Listen!$A$2:$C$45,2,FALSE))</f>
        <v>0</v>
      </c>
      <c r="S125" s="82">
        <f>IF(ISBLANK($B125),0,VLOOKUP($B125,Listen!$A$2:$C$45,3,FALSE))</f>
        <v>0</v>
      </c>
      <c r="T125" s="51">
        <f t="shared" si="17"/>
        <v>0</v>
      </c>
      <c r="U125" s="51">
        <f t="shared" si="27"/>
        <v>0</v>
      </c>
      <c r="V125" s="51">
        <f t="shared" si="27"/>
        <v>0</v>
      </c>
      <c r="W125" s="51">
        <f t="shared" si="27"/>
        <v>0</v>
      </c>
      <c r="X125" s="51">
        <f t="shared" si="27"/>
        <v>0</v>
      </c>
      <c r="Y125" s="51">
        <f t="shared" si="27"/>
        <v>0</v>
      </c>
      <c r="Z125" s="51">
        <f t="shared" si="27"/>
        <v>0</v>
      </c>
      <c r="AA125" s="53">
        <f t="shared" si="26"/>
        <v>0</v>
      </c>
      <c r="AB125" s="53">
        <f>IF(C125=A_Stammdaten!$B$12,D_SAV!$Q125-D_SAV!$AC125,HLOOKUP(A_Stammdaten!$B$12-1,$AD$4:$AJ$1000,ROW(C125)-3,FALSE)-$AC125)</f>
        <v>0</v>
      </c>
      <c r="AC125" s="53">
        <f>HLOOKUP(A_Stammdaten!$B$12,$AD$4:$AJ$1000,ROW(C125)-3,FALSE)</f>
        <v>0</v>
      </c>
      <c r="AD125" s="53">
        <f t="shared" si="18"/>
        <v>0</v>
      </c>
      <c r="AE125" s="53">
        <f t="shared" si="19"/>
        <v>0</v>
      </c>
      <c r="AF125" s="53">
        <f t="shared" si="20"/>
        <v>0</v>
      </c>
      <c r="AG125" s="53">
        <f t="shared" si="21"/>
        <v>0</v>
      </c>
      <c r="AH125" s="53">
        <f t="shared" si="22"/>
        <v>0</v>
      </c>
      <c r="AI125" s="53">
        <f t="shared" si="23"/>
        <v>0</v>
      </c>
      <c r="AJ125" s="53">
        <f t="shared" si="24"/>
        <v>0</v>
      </c>
    </row>
    <row r="126" spans="1:36" s="35" customFormat="1" x14ac:dyDescent="0.25">
      <c r="A126" s="19"/>
      <c r="B126" s="19"/>
      <c r="C126" s="37"/>
      <c r="D126" s="19"/>
      <c r="E126" s="19"/>
      <c r="F126" s="19"/>
      <c r="G126" s="19"/>
      <c r="H126" s="19"/>
      <c r="I126" s="19"/>
      <c r="J126" s="19"/>
      <c r="K126" s="19"/>
      <c r="L126" s="19"/>
      <c r="M126" s="81">
        <f>IF(C126&gt;A_Stammdaten!$B$12,0,SUM(D126,E126,G126,I126:J126)-SUM(F126,H126,K126:L126))</f>
        <v>0</v>
      </c>
      <c r="N126" s="19"/>
      <c r="O126" s="19"/>
      <c r="P126" s="19"/>
      <c r="Q126" s="81">
        <f t="shared" si="25"/>
        <v>0</v>
      </c>
      <c r="R126" s="82">
        <f>IF(ISBLANK($B126),0,VLOOKUP($B126,Listen!$A$2:$C$45,2,FALSE))</f>
        <v>0</v>
      </c>
      <c r="S126" s="82">
        <f>IF(ISBLANK($B126),0,VLOOKUP($B126,Listen!$A$2:$C$45,3,FALSE))</f>
        <v>0</v>
      </c>
      <c r="T126" s="51">
        <f t="shared" si="17"/>
        <v>0</v>
      </c>
      <c r="U126" s="51">
        <f t="shared" si="27"/>
        <v>0</v>
      </c>
      <c r="V126" s="51">
        <f t="shared" si="27"/>
        <v>0</v>
      </c>
      <c r="W126" s="51">
        <f t="shared" si="27"/>
        <v>0</v>
      </c>
      <c r="X126" s="51">
        <f t="shared" si="27"/>
        <v>0</v>
      </c>
      <c r="Y126" s="51">
        <f t="shared" si="27"/>
        <v>0</v>
      </c>
      <c r="Z126" s="51">
        <f t="shared" si="27"/>
        <v>0</v>
      </c>
      <c r="AA126" s="53">
        <f t="shared" si="26"/>
        <v>0</v>
      </c>
      <c r="AB126" s="53">
        <f>IF(C126=A_Stammdaten!$B$12,D_SAV!$Q126-D_SAV!$AC126,HLOOKUP(A_Stammdaten!$B$12-1,$AD$4:$AJ$1000,ROW(C126)-3,FALSE)-$AC126)</f>
        <v>0</v>
      </c>
      <c r="AC126" s="53">
        <f>HLOOKUP(A_Stammdaten!$B$12,$AD$4:$AJ$1000,ROW(C126)-3,FALSE)</f>
        <v>0</v>
      </c>
      <c r="AD126" s="53">
        <f t="shared" si="18"/>
        <v>0</v>
      </c>
      <c r="AE126" s="53">
        <f t="shared" si="19"/>
        <v>0</v>
      </c>
      <c r="AF126" s="53">
        <f t="shared" si="20"/>
        <v>0</v>
      </c>
      <c r="AG126" s="53">
        <f t="shared" si="21"/>
        <v>0</v>
      </c>
      <c r="AH126" s="53">
        <f t="shared" si="22"/>
        <v>0</v>
      </c>
      <c r="AI126" s="53">
        <f t="shared" si="23"/>
        <v>0</v>
      </c>
      <c r="AJ126" s="53">
        <f t="shared" si="24"/>
        <v>0</v>
      </c>
    </row>
    <row r="127" spans="1:36" s="35" customFormat="1" x14ac:dyDescent="0.25">
      <c r="A127" s="19"/>
      <c r="B127" s="19"/>
      <c r="C127" s="37"/>
      <c r="D127" s="19"/>
      <c r="E127" s="19"/>
      <c r="F127" s="19"/>
      <c r="G127" s="19"/>
      <c r="H127" s="19"/>
      <c r="I127" s="19"/>
      <c r="J127" s="19"/>
      <c r="K127" s="19"/>
      <c r="L127" s="19"/>
      <c r="M127" s="81">
        <f>IF(C127&gt;A_Stammdaten!$B$12,0,SUM(D127,E127,G127,I127:J127)-SUM(F127,H127,K127:L127))</f>
        <v>0</v>
      </c>
      <c r="N127" s="19"/>
      <c r="O127" s="19"/>
      <c r="P127" s="19"/>
      <c r="Q127" s="81">
        <f t="shared" si="25"/>
        <v>0</v>
      </c>
      <c r="R127" s="82">
        <f>IF(ISBLANK($B127),0,VLOOKUP($B127,Listen!$A$2:$C$45,2,FALSE))</f>
        <v>0</v>
      </c>
      <c r="S127" s="82">
        <f>IF(ISBLANK($B127),0,VLOOKUP($B127,Listen!$A$2:$C$45,3,FALSE))</f>
        <v>0</v>
      </c>
      <c r="T127" s="51">
        <f t="shared" si="17"/>
        <v>0</v>
      </c>
      <c r="U127" s="51">
        <f t="shared" si="27"/>
        <v>0</v>
      </c>
      <c r="V127" s="51">
        <f t="shared" si="27"/>
        <v>0</v>
      </c>
      <c r="W127" s="51">
        <f t="shared" si="27"/>
        <v>0</v>
      </c>
      <c r="X127" s="51">
        <f t="shared" si="27"/>
        <v>0</v>
      </c>
      <c r="Y127" s="51">
        <f t="shared" si="27"/>
        <v>0</v>
      </c>
      <c r="Z127" s="51">
        <f t="shared" si="27"/>
        <v>0</v>
      </c>
      <c r="AA127" s="53">
        <f t="shared" si="26"/>
        <v>0</v>
      </c>
      <c r="AB127" s="53">
        <f>IF(C127=A_Stammdaten!$B$12,D_SAV!$Q127-D_SAV!$AC127,HLOOKUP(A_Stammdaten!$B$12-1,$AD$4:$AJ$1000,ROW(C127)-3,FALSE)-$AC127)</f>
        <v>0</v>
      </c>
      <c r="AC127" s="53">
        <f>HLOOKUP(A_Stammdaten!$B$12,$AD$4:$AJ$1000,ROW(C127)-3,FALSE)</f>
        <v>0</v>
      </c>
      <c r="AD127" s="53">
        <f t="shared" si="18"/>
        <v>0</v>
      </c>
      <c r="AE127" s="53">
        <f t="shared" si="19"/>
        <v>0</v>
      </c>
      <c r="AF127" s="53">
        <f t="shared" si="20"/>
        <v>0</v>
      </c>
      <c r="AG127" s="53">
        <f t="shared" si="21"/>
        <v>0</v>
      </c>
      <c r="AH127" s="53">
        <f t="shared" si="22"/>
        <v>0</v>
      </c>
      <c r="AI127" s="53">
        <f t="shared" si="23"/>
        <v>0</v>
      </c>
      <c r="AJ127" s="53">
        <f t="shared" si="24"/>
        <v>0</v>
      </c>
    </row>
    <row r="128" spans="1:36" s="35" customFormat="1" x14ac:dyDescent="0.25">
      <c r="A128" s="19"/>
      <c r="B128" s="19"/>
      <c r="C128" s="37"/>
      <c r="D128" s="19"/>
      <c r="E128" s="19"/>
      <c r="F128" s="19"/>
      <c r="G128" s="19"/>
      <c r="H128" s="19"/>
      <c r="I128" s="19"/>
      <c r="J128" s="19"/>
      <c r="K128" s="19"/>
      <c r="L128" s="19"/>
      <c r="M128" s="81">
        <f>IF(C128&gt;A_Stammdaten!$B$12,0,SUM(D128,E128,G128,I128:J128)-SUM(F128,H128,K128:L128))</f>
        <v>0</v>
      </c>
      <c r="N128" s="19"/>
      <c r="O128" s="19"/>
      <c r="P128" s="19"/>
      <c r="Q128" s="81">
        <f t="shared" si="25"/>
        <v>0</v>
      </c>
      <c r="R128" s="82">
        <f>IF(ISBLANK($B128),0,VLOOKUP($B128,Listen!$A$2:$C$45,2,FALSE))</f>
        <v>0</v>
      </c>
      <c r="S128" s="82">
        <f>IF(ISBLANK($B128),0,VLOOKUP($B128,Listen!$A$2:$C$45,3,FALSE))</f>
        <v>0</v>
      </c>
      <c r="T128" s="51">
        <f t="shared" si="17"/>
        <v>0</v>
      </c>
      <c r="U128" s="51">
        <f t="shared" si="27"/>
        <v>0</v>
      </c>
      <c r="V128" s="51">
        <f t="shared" si="27"/>
        <v>0</v>
      </c>
      <c r="W128" s="51">
        <f t="shared" si="27"/>
        <v>0</v>
      </c>
      <c r="X128" s="51">
        <f t="shared" si="27"/>
        <v>0</v>
      </c>
      <c r="Y128" s="51">
        <f t="shared" si="27"/>
        <v>0</v>
      </c>
      <c r="Z128" s="51">
        <f t="shared" si="27"/>
        <v>0</v>
      </c>
      <c r="AA128" s="53">
        <f t="shared" si="26"/>
        <v>0</v>
      </c>
      <c r="AB128" s="53">
        <f>IF(C128=A_Stammdaten!$B$12,D_SAV!$Q128-D_SAV!$AC128,HLOOKUP(A_Stammdaten!$B$12-1,$AD$4:$AJ$1000,ROW(C128)-3,FALSE)-$AC128)</f>
        <v>0</v>
      </c>
      <c r="AC128" s="53">
        <f>HLOOKUP(A_Stammdaten!$B$12,$AD$4:$AJ$1000,ROW(C128)-3,FALSE)</f>
        <v>0</v>
      </c>
      <c r="AD128" s="53">
        <f t="shared" si="18"/>
        <v>0</v>
      </c>
      <c r="AE128" s="53">
        <f t="shared" si="19"/>
        <v>0</v>
      </c>
      <c r="AF128" s="53">
        <f t="shared" si="20"/>
        <v>0</v>
      </c>
      <c r="AG128" s="53">
        <f t="shared" si="21"/>
        <v>0</v>
      </c>
      <c r="AH128" s="53">
        <f t="shared" si="22"/>
        <v>0</v>
      </c>
      <c r="AI128" s="53">
        <f t="shared" si="23"/>
        <v>0</v>
      </c>
      <c r="AJ128" s="53">
        <f t="shared" si="24"/>
        <v>0</v>
      </c>
    </row>
    <row r="129" spans="1:36" s="35" customFormat="1" x14ac:dyDescent="0.25">
      <c r="A129" s="19"/>
      <c r="B129" s="19"/>
      <c r="C129" s="37"/>
      <c r="D129" s="19"/>
      <c r="E129" s="19"/>
      <c r="F129" s="19"/>
      <c r="G129" s="19"/>
      <c r="H129" s="19"/>
      <c r="I129" s="19"/>
      <c r="J129" s="19"/>
      <c r="K129" s="19"/>
      <c r="L129" s="19"/>
      <c r="M129" s="81">
        <f>IF(C129&gt;A_Stammdaten!$B$12,0,SUM(D129,E129,G129,I129:J129)-SUM(F129,H129,K129:L129))</f>
        <v>0</v>
      </c>
      <c r="N129" s="19"/>
      <c r="O129" s="19"/>
      <c r="P129" s="19"/>
      <c r="Q129" s="81">
        <f t="shared" si="25"/>
        <v>0</v>
      </c>
      <c r="R129" s="82">
        <f>IF(ISBLANK($B129),0,VLOOKUP($B129,Listen!$A$2:$C$45,2,FALSE))</f>
        <v>0</v>
      </c>
      <c r="S129" s="82">
        <f>IF(ISBLANK($B129),0,VLOOKUP($B129,Listen!$A$2:$C$45,3,FALSE))</f>
        <v>0</v>
      </c>
      <c r="T129" s="51">
        <f t="shared" si="17"/>
        <v>0</v>
      </c>
      <c r="U129" s="51">
        <f t="shared" si="27"/>
        <v>0</v>
      </c>
      <c r="V129" s="51">
        <f t="shared" si="27"/>
        <v>0</v>
      </c>
      <c r="W129" s="51">
        <f t="shared" si="27"/>
        <v>0</v>
      </c>
      <c r="X129" s="51">
        <f t="shared" si="27"/>
        <v>0</v>
      </c>
      <c r="Y129" s="51">
        <f t="shared" si="27"/>
        <v>0</v>
      </c>
      <c r="Z129" s="51">
        <f t="shared" si="27"/>
        <v>0</v>
      </c>
      <c r="AA129" s="53">
        <f t="shared" si="26"/>
        <v>0</v>
      </c>
      <c r="AB129" s="53">
        <f>IF(C129=A_Stammdaten!$B$12,D_SAV!$Q129-D_SAV!$AC129,HLOOKUP(A_Stammdaten!$B$12-1,$AD$4:$AJ$1000,ROW(C129)-3,FALSE)-$AC129)</f>
        <v>0</v>
      </c>
      <c r="AC129" s="53">
        <f>HLOOKUP(A_Stammdaten!$B$12,$AD$4:$AJ$1000,ROW(C129)-3,FALSE)</f>
        <v>0</v>
      </c>
      <c r="AD129" s="53">
        <f t="shared" si="18"/>
        <v>0</v>
      </c>
      <c r="AE129" s="53">
        <f t="shared" si="19"/>
        <v>0</v>
      </c>
      <c r="AF129" s="53">
        <f t="shared" si="20"/>
        <v>0</v>
      </c>
      <c r="AG129" s="53">
        <f t="shared" si="21"/>
        <v>0</v>
      </c>
      <c r="AH129" s="53">
        <f t="shared" si="22"/>
        <v>0</v>
      </c>
      <c r="AI129" s="53">
        <f t="shared" si="23"/>
        <v>0</v>
      </c>
      <c r="AJ129" s="53">
        <f t="shared" si="24"/>
        <v>0</v>
      </c>
    </row>
    <row r="130" spans="1:36" s="35" customFormat="1" x14ac:dyDescent="0.25">
      <c r="A130" s="19"/>
      <c r="B130" s="19"/>
      <c r="C130" s="37"/>
      <c r="D130" s="19"/>
      <c r="E130" s="19"/>
      <c r="F130" s="19"/>
      <c r="G130" s="19"/>
      <c r="H130" s="19"/>
      <c r="I130" s="19"/>
      <c r="J130" s="19"/>
      <c r="K130" s="19"/>
      <c r="L130" s="19"/>
      <c r="M130" s="81">
        <f>IF(C130&gt;A_Stammdaten!$B$12,0,SUM(D130,E130,G130,I130:J130)-SUM(F130,H130,K130:L130))</f>
        <v>0</v>
      </c>
      <c r="N130" s="19"/>
      <c r="O130" s="19"/>
      <c r="P130" s="19"/>
      <c r="Q130" s="81">
        <f t="shared" si="25"/>
        <v>0</v>
      </c>
      <c r="R130" s="82">
        <f>IF(ISBLANK($B130),0,VLOOKUP($B130,Listen!$A$2:$C$45,2,FALSE))</f>
        <v>0</v>
      </c>
      <c r="S130" s="82">
        <f>IF(ISBLANK($B130),0,VLOOKUP($B130,Listen!$A$2:$C$45,3,FALSE))</f>
        <v>0</v>
      </c>
      <c r="T130" s="51">
        <f t="shared" si="17"/>
        <v>0</v>
      </c>
      <c r="U130" s="51">
        <f t="shared" si="27"/>
        <v>0</v>
      </c>
      <c r="V130" s="51">
        <f t="shared" si="27"/>
        <v>0</v>
      </c>
      <c r="W130" s="51">
        <f t="shared" si="27"/>
        <v>0</v>
      </c>
      <c r="X130" s="51">
        <f t="shared" si="27"/>
        <v>0</v>
      </c>
      <c r="Y130" s="51">
        <f t="shared" si="27"/>
        <v>0</v>
      </c>
      <c r="Z130" s="51">
        <f t="shared" si="27"/>
        <v>0</v>
      </c>
      <c r="AA130" s="53">
        <f t="shared" si="26"/>
        <v>0</v>
      </c>
      <c r="AB130" s="53">
        <f>IF(C130=A_Stammdaten!$B$12,D_SAV!$Q130-D_SAV!$AC130,HLOOKUP(A_Stammdaten!$B$12-1,$AD$4:$AJ$1000,ROW(C130)-3,FALSE)-$AC130)</f>
        <v>0</v>
      </c>
      <c r="AC130" s="53">
        <f>HLOOKUP(A_Stammdaten!$B$12,$AD$4:$AJ$1000,ROW(C130)-3,FALSE)</f>
        <v>0</v>
      </c>
      <c r="AD130" s="53">
        <f t="shared" si="18"/>
        <v>0</v>
      </c>
      <c r="AE130" s="53">
        <f t="shared" si="19"/>
        <v>0</v>
      </c>
      <c r="AF130" s="53">
        <f t="shared" si="20"/>
        <v>0</v>
      </c>
      <c r="AG130" s="53">
        <f t="shared" si="21"/>
        <v>0</v>
      </c>
      <c r="AH130" s="53">
        <f t="shared" si="22"/>
        <v>0</v>
      </c>
      <c r="AI130" s="53">
        <f t="shared" si="23"/>
        <v>0</v>
      </c>
      <c r="AJ130" s="53">
        <f t="shared" si="24"/>
        <v>0</v>
      </c>
    </row>
    <row r="131" spans="1:36" s="35" customFormat="1" x14ac:dyDescent="0.25">
      <c r="A131" s="19"/>
      <c r="B131" s="19"/>
      <c r="C131" s="37"/>
      <c r="D131" s="19"/>
      <c r="E131" s="19"/>
      <c r="F131" s="19"/>
      <c r="G131" s="19"/>
      <c r="H131" s="19"/>
      <c r="I131" s="19"/>
      <c r="J131" s="19"/>
      <c r="K131" s="19"/>
      <c r="L131" s="19"/>
      <c r="M131" s="81">
        <f>IF(C131&gt;A_Stammdaten!$B$12,0,SUM(D131,E131,G131,I131:J131)-SUM(F131,H131,K131:L131))</f>
        <v>0</v>
      </c>
      <c r="N131" s="19"/>
      <c r="O131" s="19"/>
      <c r="P131" s="19"/>
      <c r="Q131" s="81">
        <f t="shared" si="25"/>
        <v>0</v>
      </c>
      <c r="R131" s="82">
        <f>IF(ISBLANK($B131),0,VLOOKUP($B131,Listen!$A$2:$C$45,2,FALSE))</f>
        <v>0</v>
      </c>
      <c r="S131" s="82">
        <f>IF(ISBLANK($B131),0,VLOOKUP($B131,Listen!$A$2:$C$45,3,FALSE))</f>
        <v>0</v>
      </c>
      <c r="T131" s="51">
        <f t="shared" si="17"/>
        <v>0</v>
      </c>
      <c r="U131" s="51">
        <f t="shared" si="27"/>
        <v>0</v>
      </c>
      <c r="V131" s="51">
        <f t="shared" si="27"/>
        <v>0</v>
      </c>
      <c r="W131" s="51">
        <f t="shared" si="27"/>
        <v>0</v>
      </c>
      <c r="X131" s="51">
        <f t="shared" si="27"/>
        <v>0</v>
      </c>
      <c r="Y131" s="51">
        <f t="shared" si="27"/>
        <v>0</v>
      </c>
      <c r="Z131" s="51">
        <f t="shared" si="27"/>
        <v>0</v>
      </c>
      <c r="AA131" s="53">
        <f t="shared" si="26"/>
        <v>0</v>
      </c>
      <c r="AB131" s="53">
        <f>IF(C131=A_Stammdaten!$B$12,D_SAV!$Q131-D_SAV!$AC131,HLOOKUP(A_Stammdaten!$B$12-1,$AD$4:$AJ$1000,ROW(C131)-3,FALSE)-$AC131)</f>
        <v>0</v>
      </c>
      <c r="AC131" s="53">
        <f>HLOOKUP(A_Stammdaten!$B$12,$AD$4:$AJ$1000,ROW(C131)-3,FALSE)</f>
        <v>0</v>
      </c>
      <c r="AD131" s="53">
        <f t="shared" si="18"/>
        <v>0</v>
      </c>
      <c r="AE131" s="53">
        <f t="shared" si="19"/>
        <v>0</v>
      </c>
      <c r="AF131" s="53">
        <f t="shared" si="20"/>
        <v>0</v>
      </c>
      <c r="AG131" s="53">
        <f t="shared" si="21"/>
        <v>0</v>
      </c>
      <c r="AH131" s="53">
        <f t="shared" si="22"/>
        <v>0</v>
      </c>
      <c r="AI131" s="53">
        <f t="shared" si="23"/>
        <v>0</v>
      </c>
      <c r="AJ131" s="53">
        <f t="shared" si="24"/>
        <v>0</v>
      </c>
    </row>
    <row r="132" spans="1:36" s="35" customFormat="1" x14ac:dyDescent="0.25">
      <c r="A132" s="19"/>
      <c r="B132" s="19"/>
      <c r="C132" s="37"/>
      <c r="D132" s="19"/>
      <c r="E132" s="19"/>
      <c r="F132" s="19"/>
      <c r="G132" s="19"/>
      <c r="H132" s="19"/>
      <c r="I132" s="19"/>
      <c r="J132" s="19"/>
      <c r="K132" s="19"/>
      <c r="L132" s="19"/>
      <c r="M132" s="81">
        <f>IF(C132&gt;A_Stammdaten!$B$12,0,SUM(D132,E132,G132,I132:J132)-SUM(F132,H132,K132:L132))</f>
        <v>0</v>
      </c>
      <c r="N132" s="19"/>
      <c r="O132" s="19"/>
      <c r="P132" s="19"/>
      <c r="Q132" s="81">
        <f t="shared" si="25"/>
        <v>0</v>
      </c>
      <c r="R132" s="82">
        <f>IF(ISBLANK($B132),0,VLOOKUP($B132,Listen!$A$2:$C$45,2,FALSE))</f>
        <v>0</v>
      </c>
      <c r="S132" s="82">
        <f>IF(ISBLANK($B132),0,VLOOKUP($B132,Listen!$A$2:$C$45,3,FALSE))</f>
        <v>0</v>
      </c>
      <c r="T132" s="51">
        <f t="shared" si="17"/>
        <v>0</v>
      </c>
      <c r="U132" s="51">
        <f t="shared" si="27"/>
        <v>0</v>
      </c>
      <c r="V132" s="51">
        <f t="shared" si="27"/>
        <v>0</v>
      </c>
      <c r="W132" s="51">
        <f t="shared" si="27"/>
        <v>0</v>
      </c>
      <c r="X132" s="51">
        <f t="shared" si="27"/>
        <v>0</v>
      </c>
      <c r="Y132" s="51">
        <f t="shared" si="27"/>
        <v>0</v>
      </c>
      <c r="Z132" s="51">
        <f t="shared" si="27"/>
        <v>0</v>
      </c>
      <c r="AA132" s="53">
        <f t="shared" si="26"/>
        <v>0</v>
      </c>
      <c r="AB132" s="53">
        <f>IF(C132=A_Stammdaten!$B$12,D_SAV!$Q132-D_SAV!$AC132,HLOOKUP(A_Stammdaten!$B$12-1,$AD$4:$AJ$1000,ROW(C132)-3,FALSE)-$AC132)</f>
        <v>0</v>
      </c>
      <c r="AC132" s="53">
        <f>HLOOKUP(A_Stammdaten!$B$12,$AD$4:$AJ$1000,ROW(C132)-3,FALSE)</f>
        <v>0</v>
      </c>
      <c r="AD132" s="53">
        <f t="shared" si="18"/>
        <v>0</v>
      </c>
      <c r="AE132" s="53">
        <f t="shared" si="19"/>
        <v>0</v>
      </c>
      <c r="AF132" s="53">
        <f t="shared" si="20"/>
        <v>0</v>
      </c>
      <c r="AG132" s="53">
        <f t="shared" si="21"/>
        <v>0</v>
      </c>
      <c r="AH132" s="53">
        <f t="shared" si="22"/>
        <v>0</v>
      </c>
      <c r="AI132" s="53">
        <f t="shared" si="23"/>
        <v>0</v>
      </c>
      <c r="AJ132" s="53">
        <f t="shared" si="24"/>
        <v>0</v>
      </c>
    </row>
    <row r="133" spans="1:36" s="35" customFormat="1" x14ac:dyDescent="0.25">
      <c r="A133" s="19"/>
      <c r="B133" s="19"/>
      <c r="C133" s="37"/>
      <c r="D133" s="19"/>
      <c r="E133" s="19"/>
      <c r="F133" s="19"/>
      <c r="G133" s="19"/>
      <c r="H133" s="19"/>
      <c r="I133" s="19"/>
      <c r="J133" s="19"/>
      <c r="K133" s="19"/>
      <c r="L133" s="19"/>
      <c r="M133" s="81">
        <f>IF(C133&gt;A_Stammdaten!$B$12,0,SUM(D133,E133,G133,I133:J133)-SUM(F133,H133,K133:L133))</f>
        <v>0</v>
      </c>
      <c r="N133" s="19"/>
      <c r="O133" s="19"/>
      <c r="P133" s="19"/>
      <c r="Q133" s="81">
        <f t="shared" si="25"/>
        <v>0</v>
      </c>
      <c r="R133" s="82">
        <f>IF(ISBLANK($B133),0,VLOOKUP($B133,Listen!$A$2:$C$45,2,FALSE))</f>
        <v>0</v>
      </c>
      <c r="S133" s="82">
        <f>IF(ISBLANK($B133),0,VLOOKUP($B133,Listen!$A$2:$C$45,3,FALSE))</f>
        <v>0</v>
      </c>
      <c r="T133" s="51">
        <f t="shared" ref="T133:T196" si="28">$R133</f>
        <v>0</v>
      </c>
      <c r="U133" s="51">
        <f t="shared" si="27"/>
        <v>0</v>
      </c>
      <c r="V133" s="51">
        <f t="shared" si="27"/>
        <v>0</v>
      </c>
      <c r="W133" s="51">
        <f t="shared" si="27"/>
        <v>0</v>
      </c>
      <c r="X133" s="51">
        <f t="shared" si="27"/>
        <v>0</v>
      </c>
      <c r="Y133" s="51">
        <f t="shared" si="27"/>
        <v>0</v>
      </c>
      <c r="Z133" s="51">
        <f t="shared" si="27"/>
        <v>0</v>
      </c>
      <c r="AA133" s="53">
        <f t="shared" si="26"/>
        <v>0</v>
      </c>
      <c r="AB133" s="53">
        <f>IF(C133=A_Stammdaten!$B$12,D_SAV!$Q133-D_SAV!$AC133,HLOOKUP(A_Stammdaten!$B$12-1,$AD$4:$AJ$1000,ROW(C133)-3,FALSE)-$AC133)</f>
        <v>0</v>
      </c>
      <c r="AC133" s="53">
        <f>HLOOKUP(A_Stammdaten!$B$12,$AD$4:$AJ$1000,ROW(C133)-3,FALSE)</f>
        <v>0</v>
      </c>
      <c r="AD133" s="53">
        <f t="shared" ref="AD133:AD196" si="29">IF(OR($C133=0,$Q133=0),0,IF($C133&lt;=AD$4,$Q133-$Q133/T133*(AD$4-$C133+1),0))</f>
        <v>0</v>
      </c>
      <c r="AE133" s="53">
        <f t="shared" ref="AE133:AE196" si="30">IF(OR($C133=0,$Q133=0,U133-(AE$4-$C133)=0),0,IF($C133&lt;AE$4,AD133-AD133/(U133-(AE$4-$C133)),IF($C133=AE$4,$Q133-$Q133/U133,0)))</f>
        <v>0</v>
      </c>
      <c r="AF133" s="53">
        <f t="shared" ref="AF133:AF196" si="31">IF(OR($C133=0,$Q133=0,V133-(AF$4-$C133)=0),0,IF($C133&lt;AF$4,AE133-AE133/(V133-(AF$4-$C133)),IF($C133=AF$4,$Q133-$Q133/V133,0)))</f>
        <v>0</v>
      </c>
      <c r="AG133" s="53">
        <f t="shared" ref="AG133:AG196" si="32">IF(OR($C133=0,$Q133=0,W133-(AG$4-$C133)=0),0,IF($C133&lt;AG$4,AF133-AF133/(W133-(AG$4-$C133)),IF($C133=AG$4,$Q133-$Q133/W133,0)))</f>
        <v>0</v>
      </c>
      <c r="AH133" s="53">
        <f t="shared" ref="AH133:AH196" si="33">IF(OR($C133=0,$Q133=0,X133-(AH$4-$C133)=0),0,IF($C133&lt;AH$4,AG133-AG133/(X133-(AH$4-$C133)),IF($C133=AH$4,$Q133-$Q133/X133,0)))</f>
        <v>0</v>
      </c>
      <c r="AI133" s="53">
        <f t="shared" ref="AI133:AI196" si="34">IF(OR($C133=0,$Q133=0,Y133-(AI$4-$C133)=0),0,IF($C133&lt;AI$4,AH133-AH133/(Y133-(AI$4-$C133)),IF($C133=AI$4,$Q133-$Q133/Y133,0)))</f>
        <v>0</v>
      </c>
      <c r="AJ133" s="53">
        <f t="shared" ref="AJ133:AJ196" si="35">IF(OR($C133=0,$Q133=0,Z133-(AJ$4-$C133)=0),0,IF($C133&lt;AJ$4,AI133-AI133/(Z133-(AJ$4-$C133)),IF($C133=AJ$4,$Q133-$Q133/Z133,0)))</f>
        <v>0</v>
      </c>
    </row>
    <row r="134" spans="1:36" s="35" customFormat="1" x14ac:dyDescent="0.25">
      <c r="A134" s="19"/>
      <c r="B134" s="19"/>
      <c r="C134" s="37"/>
      <c r="D134" s="19"/>
      <c r="E134" s="19"/>
      <c r="F134" s="19"/>
      <c r="G134" s="19"/>
      <c r="H134" s="19"/>
      <c r="I134" s="19"/>
      <c r="J134" s="19"/>
      <c r="K134" s="19"/>
      <c r="L134" s="19"/>
      <c r="M134" s="81">
        <f>IF(C134&gt;A_Stammdaten!$B$12,0,SUM(D134,E134,G134,I134:J134)-SUM(F134,H134,K134:L134))</f>
        <v>0</v>
      </c>
      <c r="N134" s="19"/>
      <c r="O134" s="19"/>
      <c r="P134" s="19"/>
      <c r="Q134" s="81">
        <f t="shared" ref="Q134:Q197" si="36">M134-N134-O134</f>
        <v>0</v>
      </c>
      <c r="R134" s="82">
        <f>IF(ISBLANK($B134),0,VLOOKUP($B134,Listen!$A$2:$C$45,2,FALSE))</f>
        <v>0</v>
      </c>
      <c r="S134" s="82">
        <f>IF(ISBLANK($B134),0,VLOOKUP($B134,Listen!$A$2:$C$45,3,FALSE))</f>
        <v>0</v>
      </c>
      <c r="T134" s="51">
        <f t="shared" si="28"/>
        <v>0</v>
      </c>
      <c r="U134" s="51">
        <f t="shared" si="27"/>
        <v>0</v>
      </c>
      <c r="V134" s="51">
        <f t="shared" si="27"/>
        <v>0</v>
      </c>
      <c r="W134" s="51">
        <f t="shared" si="27"/>
        <v>0</v>
      </c>
      <c r="X134" s="51">
        <f t="shared" si="27"/>
        <v>0</v>
      </c>
      <c r="Y134" s="51">
        <f t="shared" si="27"/>
        <v>0</v>
      </c>
      <c r="Z134" s="51">
        <f t="shared" si="27"/>
        <v>0</v>
      </c>
      <c r="AA134" s="53">
        <f t="shared" si="26"/>
        <v>0</v>
      </c>
      <c r="AB134" s="53">
        <f>IF(C134=A_Stammdaten!$B$12,D_SAV!$Q134-D_SAV!$AC134,HLOOKUP(A_Stammdaten!$B$12-1,$AD$4:$AJ$1000,ROW(C134)-3,FALSE)-$AC134)</f>
        <v>0</v>
      </c>
      <c r="AC134" s="53">
        <f>HLOOKUP(A_Stammdaten!$B$12,$AD$4:$AJ$1000,ROW(C134)-3,FALSE)</f>
        <v>0</v>
      </c>
      <c r="AD134" s="53">
        <f t="shared" si="29"/>
        <v>0</v>
      </c>
      <c r="AE134" s="53">
        <f t="shared" si="30"/>
        <v>0</v>
      </c>
      <c r="AF134" s="53">
        <f t="shared" si="31"/>
        <v>0</v>
      </c>
      <c r="AG134" s="53">
        <f t="shared" si="32"/>
        <v>0</v>
      </c>
      <c r="AH134" s="53">
        <f t="shared" si="33"/>
        <v>0</v>
      </c>
      <c r="AI134" s="53">
        <f t="shared" si="34"/>
        <v>0</v>
      </c>
      <c r="AJ134" s="53">
        <f t="shared" si="35"/>
        <v>0</v>
      </c>
    </row>
    <row r="135" spans="1:36" s="35" customFormat="1" x14ac:dyDescent="0.25">
      <c r="A135" s="19"/>
      <c r="B135" s="19"/>
      <c r="C135" s="37"/>
      <c r="D135" s="19"/>
      <c r="E135" s="19"/>
      <c r="F135" s="19"/>
      <c r="G135" s="19"/>
      <c r="H135" s="19"/>
      <c r="I135" s="19"/>
      <c r="J135" s="19"/>
      <c r="K135" s="19"/>
      <c r="L135" s="19"/>
      <c r="M135" s="81">
        <f>IF(C135&gt;A_Stammdaten!$B$12,0,SUM(D135,E135,G135,I135:J135)-SUM(F135,H135,K135:L135))</f>
        <v>0</v>
      </c>
      <c r="N135" s="19"/>
      <c r="O135" s="19"/>
      <c r="P135" s="19"/>
      <c r="Q135" s="81">
        <f t="shared" si="36"/>
        <v>0</v>
      </c>
      <c r="R135" s="82">
        <f>IF(ISBLANK($B135),0,VLOOKUP($B135,Listen!$A$2:$C$45,2,FALSE))</f>
        <v>0</v>
      </c>
      <c r="S135" s="82">
        <f>IF(ISBLANK($B135),0,VLOOKUP($B135,Listen!$A$2:$C$45,3,FALSE))</f>
        <v>0</v>
      </c>
      <c r="T135" s="51">
        <f t="shared" si="28"/>
        <v>0</v>
      </c>
      <c r="U135" s="51">
        <f t="shared" si="27"/>
        <v>0</v>
      </c>
      <c r="V135" s="51">
        <f t="shared" si="27"/>
        <v>0</v>
      </c>
      <c r="W135" s="51">
        <f t="shared" si="27"/>
        <v>0</v>
      </c>
      <c r="X135" s="51">
        <f t="shared" si="27"/>
        <v>0</v>
      </c>
      <c r="Y135" s="51">
        <f t="shared" si="27"/>
        <v>0</v>
      </c>
      <c r="Z135" s="51">
        <f t="shared" si="27"/>
        <v>0</v>
      </c>
      <c r="AA135" s="53">
        <f t="shared" si="26"/>
        <v>0</v>
      </c>
      <c r="AB135" s="53">
        <f>IF(C135=A_Stammdaten!$B$12,D_SAV!$Q135-D_SAV!$AC135,HLOOKUP(A_Stammdaten!$B$12-1,$AD$4:$AJ$1000,ROW(C135)-3,FALSE)-$AC135)</f>
        <v>0</v>
      </c>
      <c r="AC135" s="53">
        <f>HLOOKUP(A_Stammdaten!$B$12,$AD$4:$AJ$1000,ROW(C135)-3,FALSE)</f>
        <v>0</v>
      </c>
      <c r="AD135" s="53">
        <f t="shared" si="29"/>
        <v>0</v>
      </c>
      <c r="AE135" s="53">
        <f t="shared" si="30"/>
        <v>0</v>
      </c>
      <c r="AF135" s="53">
        <f t="shared" si="31"/>
        <v>0</v>
      </c>
      <c r="AG135" s="53">
        <f t="shared" si="32"/>
        <v>0</v>
      </c>
      <c r="AH135" s="53">
        <f t="shared" si="33"/>
        <v>0</v>
      </c>
      <c r="AI135" s="53">
        <f t="shared" si="34"/>
        <v>0</v>
      </c>
      <c r="AJ135" s="53">
        <f t="shared" si="35"/>
        <v>0</v>
      </c>
    </row>
    <row r="136" spans="1:36" s="35" customFormat="1" x14ac:dyDescent="0.25">
      <c r="A136" s="19"/>
      <c r="B136" s="19"/>
      <c r="C136" s="37"/>
      <c r="D136" s="19"/>
      <c r="E136" s="19"/>
      <c r="F136" s="19"/>
      <c r="G136" s="19"/>
      <c r="H136" s="19"/>
      <c r="I136" s="19"/>
      <c r="J136" s="19"/>
      <c r="K136" s="19"/>
      <c r="L136" s="19"/>
      <c r="M136" s="81">
        <f>IF(C136&gt;A_Stammdaten!$B$12,0,SUM(D136,E136,G136,I136:J136)-SUM(F136,H136,K136:L136))</f>
        <v>0</v>
      </c>
      <c r="N136" s="19"/>
      <c r="O136" s="19"/>
      <c r="P136" s="19"/>
      <c r="Q136" s="81">
        <f t="shared" si="36"/>
        <v>0</v>
      </c>
      <c r="R136" s="82">
        <f>IF(ISBLANK($B136),0,VLOOKUP($B136,Listen!$A$2:$C$45,2,FALSE))</f>
        <v>0</v>
      </c>
      <c r="S136" s="82">
        <f>IF(ISBLANK($B136),0,VLOOKUP($B136,Listen!$A$2:$C$45,3,FALSE))</f>
        <v>0</v>
      </c>
      <c r="T136" s="51">
        <f t="shared" si="28"/>
        <v>0</v>
      </c>
      <c r="U136" s="51">
        <f t="shared" si="27"/>
        <v>0</v>
      </c>
      <c r="V136" s="51">
        <f t="shared" si="27"/>
        <v>0</v>
      </c>
      <c r="W136" s="51">
        <f t="shared" si="27"/>
        <v>0</v>
      </c>
      <c r="X136" s="51">
        <f t="shared" si="27"/>
        <v>0</v>
      </c>
      <c r="Y136" s="51">
        <f t="shared" si="27"/>
        <v>0</v>
      </c>
      <c r="Z136" s="51">
        <f t="shared" si="27"/>
        <v>0</v>
      </c>
      <c r="AA136" s="53">
        <f t="shared" si="26"/>
        <v>0</v>
      </c>
      <c r="AB136" s="53">
        <f>IF(C136=A_Stammdaten!$B$12,D_SAV!$Q136-D_SAV!$AC136,HLOOKUP(A_Stammdaten!$B$12-1,$AD$4:$AJ$1000,ROW(C136)-3,FALSE)-$AC136)</f>
        <v>0</v>
      </c>
      <c r="AC136" s="53">
        <f>HLOOKUP(A_Stammdaten!$B$12,$AD$4:$AJ$1000,ROW(C136)-3,FALSE)</f>
        <v>0</v>
      </c>
      <c r="AD136" s="53">
        <f t="shared" si="29"/>
        <v>0</v>
      </c>
      <c r="AE136" s="53">
        <f t="shared" si="30"/>
        <v>0</v>
      </c>
      <c r="AF136" s="53">
        <f t="shared" si="31"/>
        <v>0</v>
      </c>
      <c r="AG136" s="53">
        <f t="shared" si="32"/>
        <v>0</v>
      </c>
      <c r="AH136" s="53">
        <f t="shared" si="33"/>
        <v>0</v>
      </c>
      <c r="AI136" s="53">
        <f t="shared" si="34"/>
        <v>0</v>
      </c>
      <c r="AJ136" s="53">
        <f t="shared" si="35"/>
        <v>0</v>
      </c>
    </row>
    <row r="137" spans="1:36" s="35" customFormat="1" x14ac:dyDescent="0.25">
      <c r="A137" s="19"/>
      <c r="B137" s="19"/>
      <c r="C137" s="37"/>
      <c r="D137" s="19"/>
      <c r="E137" s="19"/>
      <c r="F137" s="19"/>
      <c r="G137" s="19"/>
      <c r="H137" s="19"/>
      <c r="I137" s="19"/>
      <c r="J137" s="19"/>
      <c r="K137" s="19"/>
      <c r="L137" s="19"/>
      <c r="M137" s="81">
        <f>IF(C137&gt;A_Stammdaten!$B$12,0,SUM(D137,E137,G137,I137:J137)-SUM(F137,H137,K137:L137))</f>
        <v>0</v>
      </c>
      <c r="N137" s="19"/>
      <c r="O137" s="19"/>
      <c r="P137" s="19"/>
      <c r="Q137" s="81">
        <f t="shared" si="36"/>
        <v>0</v>
      </c>
      <c r="R137" s="82">
        <f>IF(ISBLANK($B137),0,VLOOKUP($B137,Listen!$A$2:$C$45,2,FALSE))</f>
        <v>0</v>
      </c>
      <c r="S137" s="82">
        <f>IF(ISBLANK($B137),0,VLOOKUP($B137,Listen!$A$2:$C$45,3,FALSE))</f>
        <v>0</v>
      </c>
      <c r="T137" s="51">
        <f t="shared" si="28"/>
        <v>0</v>
      </c>
      <c r="U137" s="51">
        <f t="shared" si="27"/>
        <v>0</v>
      </c>
      <c r="V137" s="51">
        <f t="shared" si="27"/>
        <v>0</v>
      </c>
      <c r="W137" s="51">
        <f t="shared" si="27"/>
        <v>0</v>
      </c>
      <c r="X137" s="51">
        <f t="shared" si="27"/>
        <v>0</v>
      </c>
      <c r="Y137" s="51">
        <f t="shared" si="27"/>
        <v>0</v>
      </c>
      <c r="Z137" s="51">
        <f t="shared" si="27"/>
        <v>0</v>
      </c>
      <c r="AA137" s="53">
        <f t="shared" si="26"/>
        <v>0</v>
      </c>
      <c r="AB137" s="53">
        <f>IF(C137=A_Stammdaten!$B$12,D_SAV!$Q137-D_SAV!$AC137,HLOOKUP(A_Stammdaten!$B$12-1,$AD$4:$AJ$1000,ROW(C137)-3,FALSE)-$AC137)</f>
        <v>0</v>
      </c>
      <c r="AC137" s="53">
        <f>HLOOKUP(A_Stammdaten!$B$12,$AD$4:$AJ$1000,ROW(C137)-3,FALSE)</f>
        <v>0</v>
      </c>
      <c r="AD137" s="53">
        <f t="shared" si="29"/>
        <v>0</v>
      </c>
      <c r="AE137" s="53">
        <f t="shared" si="30"/>
        <v>0</v>
      </c>
      <c r="AF137" s="53">
        <f t="shared" si="31"/>
        <v>0</v>
      </c>
      <c r="AG137" s="53">
        <f t="shared" si="32"/>
        <v>0</v>
      </c>
      <c r="AH137" s="53">
        <f t="shared" si="33"/>
        <v>0</v>
      </c>
      <c r="AI137" s="53">
        <f t="shared" si="34"/>
        <v>0</v>
      </c>
      <c r="AJ137" s="53">
        <f t="shared" si="35"/>
        <v>0</v>
      </c>
    </row>
    <row r="138" spans="1:36" s="35" customFormat="1" x14ac:dyDescent="0.25">
      <c r="A138" s="19"/>
      <c r="B138" s="19"/>
      <c r="C138" s="37"/>
      <c r="D138" s="19"/>
      <c r="E138" s="19"/>
      <c r="F138" s="19"/>
      <c r="G138" s="19"/>
      <c r="H138" s="19"/>
      <c r="I138" s="19"/>
      <c r="J138" s="19"/>
      <c r="K138" s="19"/>
      <c r="L138" s="19"/>
      <c r="M138" s="81">
        <f>IF(C138&gt;A_Stammdaten!$B$12,0,SUM(D138,E138,G138,I138:J138)-SUM(F138,H138,K138:L138))</f>
        <v>0</v>
      </c>
      <c r="N138" s="19"/>
      <c r="O138" s="19"/>
      <c r="P138" s="19"/>
      <c r="Q138" s="81">
        <f t="shared" si="36"/>
        <v>0</v>
      </c>
      <c r="R138" s="82">
        <f>IF(ISBLANK($B138),0,VLOOKUP($B138,Listen!$A$2:$C$45,2,FALSE))</f>
        <v>0</v>
      </c>
      <c r="S138" s="82">
        <f>IF(ISBLANK($B138),0,VLOOKUP($B138,Listen!$A$2:$C$45,3,FALSE))</f>
        <v>0</v>
      </c>
      <c r="T138" s="51">
        <f t="shared" si="28"/>
        <v>0</v>
      </c>
      <c r="U138" s="51">
        <f t="shared" si="27"/>
        <v>0</v>
      </c>
      <c r="V138" s="51">
        <f t="shared" si="27"/>
        <v>0</v>
      </c>
      <c r="W138" s="51">
        <f t="shared" si="27"/>
        <v>0</v>
      </c>
      <c r="X138" s="51">
        <f t="shared" si="27"/>
        <v>0</v>
      </c>
      <c r="Y138" s="51">
        <f t="shared" si="27"/>
        <v>0</v>
      </c>
      <c r="Z138" s="51">
        <f t="shared" si="27"/>
        <v>0</v>
      </c>
      <c r="AA138" s="53">
        <f t="shared" si="26"/>
        <v>0</v>
      </c>
      <c r="AB138" s="53">
        <f>IF(C138=A_Stammdaten!$B$12,D_SAV!$Q138-D_SAV!$AC138,HLOOKUP(A_Stammdaten!$B$12-1,$AD$4:$AJ$1000,ROW(C138)-3,FALSE)-$AC138)</f>
        <v>0</v>
      </c>
      <c r="AC138" s="53">
        <f>HLOOKUP(A_Stammdaten!$B$12,$AD$4:$AJ$1000,ROW(C138)-3,FALSE)</f>
        <v>0</v>
      </c>
      <c r="AD138" s="53">
        <f t="shared" si="29"/>
        <v>0</v>
      </c>
      <c r="AE138" s="53">
        <f t="shared" si="30"/>
        <v>0</v>
      </c>
      <c r="AF138" s="53">
        <f t="shared" si="31"/>
        <v>0</v>
      </c>
      <c r="AG138" s="53">
        <f t="shared" si="32"/>
        <v>0</v>
      </c>
      <c r="AH138" s="53">
        <f t="shared" si="33"/>
        <v>0</v>
      </c>
      <c r="AI138" s="53">
        <f t="shared" si="34"/>
        <v>0</v>
      </c>
      <c r="AJ138" s="53">
        <f t="shared" si="35"/>
        <v>0</v>
      </c>
    </row>
    <row r="139" spans="1:36" s="35" customFormat="1" x14ac:dyDescent="0.25">
      <c r="A139" s="19"/>
      <c r="B139" s="19"/>
      <c r="C139" s="37"/>
      <c r="D139" s="19"/>
      <c r="E139" s="19"/>
      <c r="F139" s="19"/>
      <c r="G139" s="19"/>
      <c r="H139" s="19"/>
      <c r="I139" s="19"/>
      <c r="J139" s="19"/>
      <c r="K139" s="19"/>
      <c r="L139" s="19"/>
      <c r="M139" s="81">
        <f>IF(C139&gt;A_Stammdaten!$B$12,0,SUM(D139,E139,G139,I139:J139)-SUM(F139,H139,K139:L139))</f>
        <v>0</v>
      </c>
      <c r="N139" s="19"/>
      <c r="O139" s="19"/>
      <c r="P139" s="19"/>
      <c r="Q139" s="81">
        <f t="shared" si="36"/>
        <v>0</v>
      </c>
      <c r="R139" s="82">
        <f>IF(ISBLANK($B139),0,VLOOKUP($B139,Listen!$A$2:$C$45,2,FALSE))</f>
        <v>0</v>
      </c>
      <c r="S139" s="82">
        <f>IF(ISBLANK($B139),0,VLOOKUP($B139,Listen!$A$2:$C$45,3,FALSE))</f>
        <v>0</v>
      </c>
      <c r="T139" s="51">
        <f t="shared" si="28"/>
        <v>0</v>
      </c>
      <c r="U139" s="51">
        <f t="shared" si="27"/>
        <v>0</v>
      </c>
      <c r="V139" s="51">
        <f t="shared" si="27"/>
        <v>0</v>
      </c>
      <c r="W139" s="51">
        <f t="shared" si="27"/>
        <v>0</v>
      </c>
      <c r="X139" s="51">
        <f t="shared" si="27"/>
        <v>0</v>
      </c>
      <c r="Y139" s="51">
        <f t="shared" si="27"/>
        <v>0</v>
      </c>
      <c r="Z139" s="51">
        <f t="shared" si="27"/>
        <v>0</v>
      </c>
      <c r="AA139" s="53">
        <f t="shared" si="26"/>
        <v>0</v>
      </c>
      <c r="AB139" s="53">
        <f>IF(C139=A_Stammdaten!$B$12,D_SAV!$Q139-D_SAV!$AC139,HLOOKUP(A_Stammdaten!$B$12-1,$AD$4:$AJ$1000,ROW(C139)-3,FALSE)-$AC139)</f>
        <v>0</v>
      </c>
      <c r="AC139" s="53">
        <f>HLOOKUP(A_Stammdaten!$B$12,$AD$4:$AJ$1000,ROW(C139)-3,FALSE)</f>
        <v>0</v>
      </c>
      <c r="AD139" s="53">
        <f t="shared" si="29"/>
        <v>0</v>
      </c>
      <c r="AE139" s="53">
        <f t="shared" si="30"/>
        <v>0</v>
      </c>
      <c r="AF139" s="53">
        <f t="shared" si="31"/>
        <v>0</v>
      </c>
      <c r="AG139" s="53">
        <f t="shared" si="32"/>
        <v>0</v>
      </c>
      <c r="AH139" s="53">
        <f t="shared" si="33"/>
        <v>0</v>
      </c>
      <c r="AI139" s="53">
        <f t="shared" si="34"/>
        <v>0</v>
      </c>
      <c r="AJ139" s="53">
        <f t="shared" si="35"/>
        <v>0</v>
      </c>
    </row>
    <row r="140" spans="1:36" s="35" customFormat="1" x14ac:dyDescent="0.25">
      <c r="A140" s="19"/>
      <c r="B140" s="19"/>
      <c r="C140" s="37"/>
      <c r="D140" s="19"/>
      <c r="E140" s="19"/>
      <c r="F140" s="19"/>
      <c r="G140" s="19"/>
      <c r="H140" s="19"/>
      <c r="I140" s="19"/>
      <c r="J140" s="19"/>
      <c r="K140" s="19"/>
      <c r="L140" s="19"/>
      <c r="M140" s="81">
        <f>IF(C140&gt;A_Stammdaten!$B$12,0,SUM(D140,E140,G140,I140:J140)-SUM(F140,H140,K140:L140))</f>
        <v>0</v>
      </c>
      <c r="N140" s="19"/>
      <c r="O140" s="19"/>
      <c r="P140" s="19"/>
      <c r="Q140" s="81">
        <f t="shared" si="36"/>
        <v>0</v>
      </c>
      <c r="R140" s="82">
        <f>IF(ISBLANK($B140),0,VLOOKUP($B140,Listen!$A$2:$C$45,2,FALSE))</f>
        <v>0</v>
      </c>
      <c r="S140" s="82">
        <f>IF(ISBLANK($B140),0,VLOOKUP($B140,Listen!$A$2:$C$45,3,FALSE))</f>
        <v>0</v>
      </c>
      <c r="T140" s="51">
        <f t="shared" si="28"/>
        <v>0</v>
      </c>
      <c r="U140" s="51">
        <f t="shared" si="27"/>
        <v>0</v>
      </c>
      <c r="V140" s="51">
        <f t="shared" si="27"/>
        <v>0</v>
      </c>
      <c r="W140" s="51">
        <f t="shared" si="27"/>
        <v>0</v>
      </c>
      <c r="X140" s="51">
        <f t="shared" si="27"/>
        <v>0</v>
      </c>
      <c r="Y140" s="51">
        <f t="shared" si="27"/>
        <v>0</v>
      </c>
      <c r="Z140" s="51">
        <f t="shared" si="27"/>
        <v>0</v>
      </c>
      <c r="AA140" s="53">
        <f t="shared" si="26"/>
        <v>0</v>
      </c>
      <c r="AB140" s="53">
        <f>IF(C140=A_Stammdaten!$B$12,D_SAV!$Q140-D_SAV!$AC140,HLOOKUP(A_Stammdaten!$B$12-1,$AD$4:$AJ$1000,ROW(C140)-3,FALSE)-$AC140)</f>
        <v>0</v>
      </c>
      <c r="AC140" s="53">
        <f>HLOOKUP(A_Stammdaten!$B$12,$AD$4:$AJ$1000,ROW(C140)-3,FALSE)</f>
        <v>0</v>
      </c>
      <c r="AD140" s="53">
        <f t="shared" si="29"/>
        <v>0</v>
      </c>
      <c r="AE140" s="53">
        <f t="shared" si="30"/>
        <v>0</v>
      </c>
      <c r="AF140" s="53">
        <f t="shared" si="31"/>
        <v>0</v>
      </c>
      <c r="AG140" s="53">
        <f t="shared" si="32"/>
        <v>0</v>
      </c>
      <c r="AH140" s="53">
        <f t="shared" si="33"/>
        <v>0</v>
      </c>
      <c r="AI140" s="53">
        <f t="shared" si="34"/>
        <v>0</v>
      </c>
      <c r="AJ140" s="53">
        <f t="shared" si="35"/>
        <v>0</v>
      </c>
    </row>
    <row r="141" spans="1:36" s="35" customFormat="1" x14ac:dyDescent="0.25">
      <c r="A141" s="19"/>
      <c r="B141" s="19"/>
      <c r="C141" s="37"/>
      <c r="D141" s="19"/>
      <c r="E141" s="19"/>
      <c r="F141" s="19"/>
      <c r="G141" s="19"/>
      <c r="H141" s="19"/>
      <c r="I141" s="19"/>
      <c r="J141" s="19"/>
      <c r="K141" s="19"/>
      <c r="L141" s="19"/>
      <c r="M141" s="81">
        <f>IF(C141&gt;A_Stammdaten!$B$12,0,SUM(D141,E141,G141,I141:J141)-SUM(F141,H141,K141:L141))</f>
        <v>0</v>
      </c>
      <c r="N141" s="19"/>
      <c r="O141" s="19"/>
      <c r="P141" s="19"/>
      <c r="Q141" s="81">
        <f t="shared" si="36"/>
        <v>0</v>
      </c>
      <c r="R141" s="82">
        <f>IF(ISBLANK($B141),0,VLOOKUP($B141,Listen!$A$2:$C$45,2,FALSE))</f>
        <v>0</v>
      </c>
      <c r="S141" s="82">
        <f>IF(ISBLANK($B141),0,VLOOKUP($B141,Listen!$A$2:$C$45,3,FALSE))</f>
        <v>0</v>
      </c>
      <c r="T141" s="51">
        <f t="shared" si="28"/>
        <v>0</v>
      </c>
      <c r="U141" s="51">
        <f t="shared" si="27"/>
        <v>0</v>
      </c>
      <c r="V141" s="51">
        <f t="shared" si="27"/>
        <v>0</v>
      </c>
      <c r="W141" s="51">
        <f t="shared" si="27"/>
        <v>0</v>
      </c>
      <c r="X141" s="51">
        <f t="shared" si="27"/>
        <v>0</v>
      </c>
      <c r="Y141" s="51">
        <f t="shared" si="27"/>
        <v>0</v>
      </c>
      <c r="Z141" s="51">
        <f t="shared" si="27"/>
        <v>0</v>
      </c>
      <c r="AA141" s="53">
        <f t="shared" si="26"/>
        <v>0</v>
      </c>
      <c r="AB141" s="53">
        <f>IF(C141=A_Stammdaten!$B$12,D_SAV!$Q141-D_SAV!$AC141,HLOOKUP(A_Stammdaten!$B$12-1,$AD$4:$AJ$1000,ROW(C141)-3,FALSE)-$AC141)</f>
        <v>0</v>
      </c>
      <c r="AC141" s="53">
        <f>HLOOKUP(A_Stammdaten!$B$12,$AD$4:$AJ$1000,ROW(C141)-3,FALSE)</f>
        <v>0</v>
      </c>
      <c r="AD141" s="53">
        <f t="shared" si="29"/>
        <v>0</v>
      </c>
      <c r="AE141" s="53">
        <f t="shared" si="30"/>
        <v>0</v>
      </c>
      <c r="AF141" s="53">
        <f t="shared" si="31"/>
        <v>0</v>
      </c>
      <c r="AG141" s="53">
        <f t="shared" si="32"/>
        <v>0</v>
      </c>
      <c r="AH141" s="53">
        <f t="shared" si="33"/>
        <v>0</v>
      </c>
      <c r="AI141" s="53">
        <f t="shared" si="34"/>
        <v>0</v>
      </c>
      <c r="AJ141" s="53">
        <f t="shared" si="35"/>
        <v>0</v>
      </c>
    </row>
    <row r="142" spans="1:36" s="35" customFormat="1" x14ac:dyDescent="0.25">
      <c r="A142" s="19"/>
      <c r="B142" s="19"/>
      <c r="C142" s="37"/>
      <c r="D142" s="19"/>
      <c r="E142" s="19"/>
      <c r="F142" s="19"/>
      <c r="G142" s="19"/>
      <c r="H142" s="19"/>
      <c r="I142" s="19"/>
      <c r="J142" s="19"/>
      <c r="K142" s="19"/>
      <c r="L142" s="19"/>
      <c r="M142" s="81">
        <f>IF(C142&gt;A_Stammdaten!$B$12,0,SUM(D142,E142,G142,I142:J142)-SUM(F142,H142,K142:L142))</f>
        <v>0</v>
      </c>
      <c r="N142" s="19"/>
      <c r="O142" s="19"/>
      <c r="P142" s="19"/>
      <c r="Q142" s="81">
        <f t="shared" si="36"/>
        <v>0</v>
      </c>
      <c r="R142" s="82">
        <f>IF(ISBLANK($B142),0,VLOOKUP($B142,Listen!$A$2:$C$45,2,FALSE))</f>
        <v>0</v>
      </c>
      <c r="S142" s="82">
        <f>IF(ISBLANK($B142),0,VLOOKUP($B142,Listen!$A$2:$C$45,3,FALSE))</f>
        <v>0</v>
      </c>
      <c r="T142" s="51">
        <f t="shared" si="28"/>
        <v>0</v>
      </c>
      <c r="U142" s="51">
        <f t="shared" si="27"/>
        <v>0</v>
      </c>
      <c r="V142" s="51">
        <f t="shared" si="27"/>
        <v>0</v>
      </c>
      <c r="W142" s="51">
        <f t="shared" si="27"/>
        <v>0</v>
      </c>
      <c r="X142" s="51">
        <f t="shared" si="27"/>
        <v>0</v>
      </c>
      <c r="Y142" s="51">
        <f t="shared" si="27"/>
        <v>0</v>
      </c>
      <c r="Z142" s="51">
        <f t="shared" si="27"/>
        <v>0</v>
      </c>
      <c r="AA142" s="53">
        <f t="shared" si="26"/>
        <v>0</v>
      </c>
      <c r="AB142" s="53">
        <f>IF(C142=A_Stammdaten!$B$12,D_SAV!$Q142-D_SAV!$AC142,HLOOKUP(A_Stammdaten!$B$12-1,$AD$4:$AJ$1000,ROW(C142)-3,FALSE)-$AC142)</f>
        <v>0</v>
      </c>
      <c r="AC142" s="53">
        <f>HLOOKUP(A_Stammdaten!$B$12,$AD$4:$AJ$1000,ROW(C142)-3,FALSE)</f>
        <v>0</v>
      </c>
      <c r="AD142" s="53">
        <f t="shared" si="29"/>
        <v>0</v>
      </c>
      <c r="AE142" s="53">
        <f t="shared" si="30"/>
        <v>0</v>
      </c>
      <c r="AF142" s="53">
        <f t="shared" si="31"/>
        <v>0</v>
      </c>
      <c r="AG142" s="53">
        <f t="shared" si="32"/>
        <v>0</v>
      </c>
      <c r="AH142" s="53">
        <f t="shared" si="33"/>
        <v>0</v>
      </c>
      <c r="AI142" s="53">
        <f t="shared" si="34"/>
        <v>0</v>
      </c>
      <c r="AJ142" s="53">
        <f t="shared" si="35"/>
        <v>0</v>
      </c>
    </row>
    <row r="143" spans="1:36" s="35" customFormat="1" x14ac:dyDescent="0.25">
      <c r="A143" s="19"/>
      <c r="B143" s="19"/>
      <c r="C143" s="37"/>
      <c r="D143" s="19"/>
      <c r="E143" s="19"/>
      <c r="F143" s="19"/>
      <c r="G143" s="19"/>
      <c r="H143" s="19"/>
      <c r="I143" s="19"/>
      <c r="J143" s="19"/>
      <c r="K143" s="19"/>
      <c r="L143" s="19"/>
      <c r="M143" s="81">
        <f>IF(C143&gt;A_Stammdaten!$B$12,0,SUM(D143,E143,G143,I143:J143)-SUM(F143,H143,K143:L143))</f>
        <v>0</v>
      </c>
      <c r="N143" s="19"/>
      <c r="O143" s="19"/>
      <c r="P143" s="19"/>
      <c r="Q143" s="81">
        <f t="shared" si="36"/>
        <v>0</v>
      </c>
      <c r="R143" s="82">
        <f>IF(ISBLANK($B143),0,VLOOKUP($B143,Listen!$A$2:$C$45,2,FALSE))</f>
        <v>0</v>
      </c>
      <c r="S143" s="82">
        <f>IF(ISBLANK($B143),0,VLOOKUP($B143,Listen!$A$2:$C$45,3,FALSE))</f>
        <v>0</v>
      </c>
      <c r="T143" s="51">
        <f t="shared" si="28"/>
        <v>0</v>
      </c>
      <c r="U143" s="51">
        <f t="shared" si="27"/>
        <v>0</v>
      </c>
      <c r="V143" s="51">
        <f t="shared" si="27"/>
        <v>0</v>
      </c>
      <c r="W143" s="51">
        <f t="shared" si="27"/>
        <v>0</v>
      </c>
      <c r="X143" s="51">
        <f t="shared" si="27"/>
        <v>0</v>
      </c>
      <c r="Y143" s="51">
        <f t="shared" si="27"/>
        <v>0</v>
      </c>
      <c r="Z143" s="51">
        <f t="shared" si="27"/>
        <v>0</v>
      </c>
      <c r="AA143" s="53">
        <f t="shared" si="26"/>
        <v>0</v>
      </c>
      <c r="AB143" s="53">
        <f>IF(C143=A_Stammdaten!$B$12,D_SAV!$Q143-D_SAV!$AC143,HLOOKUP(A_Stammdaten!$B$12-1,$AD$4:$AJ$1000,ROW(C143)-3,FALSE)-$AC143)</f>
        <v>0</v>
      </c>
      <c r="AC143" s="53">
        <f>HLOOKUP(A_Stammdaten!$B$12,$AD$4:$AJ$1000,ROW(C143)-3,FALSE)</f>
        <v>0</v>
      </c>
      <c r="AD143" s="53">
        <f t="shared" si="29"/>
        <v>0</v>
      </c>
      <c r="AE143" s="53">
        <f t="shared" si="30"/>
        <v>0</v>
      </c>
      <c r="AF143" s="53">
        <f t="shared" si="31"/>
        <v>0</v>
      </c>
      <c r="AG143" s="53">
        <f t="shared" si="32"/>
        <v>0</v>
      </c>
      <c r="AH143" s="53">
        <f t="shared" si="33"/>
        <v>0</v>
      </c>
      <c r="AI143" s="53">
        <f t="shared" si="34"/>
        <v>0</v>
      </c>
      <c r="AJ143" s="53">
        <f t="shared" si="35"/>
        <v>0</v>
      </c>
    </row>
    <row r="144" spans="1:36" s="35" customFormat="1" x14ac:dyDescent="0.25">
      <c r="A144" s="19"/>
      <c r="B144" s="19"/>
      <c r="C144" s="37"/>
      <c r="D144" s="19"/>
      <c r="E144" s="19"/>
      <c r="F144" s="19"/>
      <c r="G144" s="19"/>
      <c r="H144" s="19"/>
      <c r="I144" s="19"/>
      <c r="J144" s="19"/>
      <c r="K144" s="19"/>
      <c r="L144" s="19"/>
      <c r="M144" s="81">
        <f>IF(C144&gt;A_Stammdaten!$B$12,0,SUM(D144,E144,G144,I144:J144)-SUM(F144,H144,K144:L144))</f>
        <v>0</v>
      </c>
      <c r="N144" s="19"/>
      <c r="O144" s="19"/>
      <c r="P144" s="19"/>
      <c r="Q144" s="81">
        <f t="shared" si="36"/>
        <v>0</v>
      </c>
      <c r="R144" s="82">
        <f>IF(ISBLANK($B144),0,VLOOKUP($B144,Listen!$A$2:$C$45,2,FALSE))</f>
        <v>0</v>
      </c>
      <c r="S144" s="82">
        <f>IF(ISBLANK($B144),0,VLOOKUP($B144,Listen!$A$2:$C$45,3,FALSE))</f>
        <v>0</v>
      </c>
      <c r="T144" s="51">
        <f t="shared" si="28"/>
        <v>0</v>
      </c>
      <c r="U144" s="51">
        <f t="shared" si="27"/>
        <v>0</v>
      </c>
      <c r="V144" s="51">
        <f t="shared" si="27"/>
        <v>0</v>
      </c>
      <c r="W144" s="51">
        <f t="shared" si="27"/>
        <v>0</v>
      </c>
      <c r="X144" s="51">
        <f t="shared" si="27"/>
        <v>0</v>
      </c>
      <c r="Y144" s="51">
        <f t="shared" si="27"/>
        <v>0</v>
      </c>
      <c r="Z144" s="51">
        <f t="shared" si="27"/>
        <v>0</v>
      </c>
      <c r="AA144" s="53">
        <f t="shared" si="26"/>
        <v>0</v>
      </c>
      <c r="AB144" s="53">
        <f>IF(C144=A_Stammdaten!$B$12,D_SAV!$Q144-D_SAV!$AC144,HLOOKUP(A_Stammdaten!$B$12-1,$AD$4:$AJ$1000,ROW(C144)-3,FALSE)-$AC144)</f>
        <v>0</v>
      </c>
      <c r="AC144" s="53">
        <f>HLOOKUP(A_Stammdaten!$B$12,$AD$4:$AJ$1000,ROW(C144)-3,FALSE)</f>
        <v>0</v>
      </c>
      <c r="AD144" s="53">
        <f t="shared" si="29"/>
        <v>0</v>
      </c>
      <c r="AE144" s="53">
        <f t="shared" si="30"/>
        <v>0</v>
      </c>
      <c r="AF144" s="53">
        <f t="shared" si="31"/>
        <v>0</v>
      </c>
      <c r="AG144" s="53">
        <f t="shared" si="32"/>
        <v>0</v>
      </c>
      <c r="AH144" s="53">
        <f t="shared" si="33"/>
        <v>0</v>
      </c>
      <c r="AI144" s="53">
        <f t="shared" si="34"/>
        <v>0</v>
      </c>
      <c r="AJ144" s="53">
        <f t="shared" si="35"/>
        <v>0</v>
      </c>
    </row>
    <row r="145" spans="1:36" s="35" customFormat="1" x14ac:dyDescent="0.25">
      <c r="A145" s="19"/>
      <c r="B145" s="19"/>
      <c r="C145" s="37"/>
      <c r="D145" s="19"/>
      <c r="E145" s="19"/>
      <c r="F145" s="19"/>
      <c r="G145" s="19"/>
      <c r="H145" s="19"/>
      <c r="I145" s="19"/>
      <c r="J145" s="19"/>
      <c r="K145" s="19"/>
      <c r="L145" s="19"/>
      <c r="M145" s="81">
        <f>IF(C145&gt;A_Stammdaten!$B$12,0,SUM(D145,E145,G145,I145:J145)-SUM(F145,H145,K145:L145))</f>
        <v>0</v>
      </c>
      <c r="N145" s="19"/>
      <c r="O145" s="19"/>
      <c r="P145" s="19"/>
      <c r="Q145" s="81">
        <f t="shared" si="36"/>
        <v>0</v>
      </c>
      <c r="R145" s="82">
        <f>IF(ISBLANK($B145),0,VLOOKUP($B145,Listen!$A$2:$C$45,2,FALSE))</f>
        <v>0</v>
      </c>
      <c r="S145" s="82">
        <f>IF(ISBLANK($B145),0,VLOOKUP($B145,Listen!$A$2:$C$45,3,FALSE))</f>
        <v>0</v>
      </c>
      <c r="T145" s="51">
        <f t="shared" si="28"/>
        <v>0</v>
      </c>
      <c r="U145" s="51">
        <f t="shared" si="27"/>
        <v>0</v>
      </c>
      <c r="V145" s="51">
        <f t="shared" si="27"/>
        <v>0</v>
      </c>
      <c r="W145" s="51">
        <f t="shared" si="27"/>
        <v>0</v>
      </c>
      <c r="X145" s="51">
        <f t="shared" si="27"/>
        <v>0</v>
      </c>
      <c r="Y145" s="51">
        <f t="shared" si="27"/>
        <v>0</v>
      </c>
      <c r="Z145" s="51">
        <f t="shared" si="27"/>
        <v>0</v>
      </c>
      <c r="AA145" s="53">
        <f t="shared" si="26"/>
        <v>0</v>
      </c>
      <c r="AB145" s="53">
        <f>IF(C145=A_Stammdaten!$B$12,D_SAV!$Q145-D_SAV!$AC145,HLOOKUP(A_Stammdaten!$B$12-1,$AD$4:$AJ$1000,ROW(C145)-3,FALSE)-$AC145)</f>
        <v>0</v>
      </c>
      <c r="AC145" s="53">
        <f>HLOOKUP(A_Stammdaten!$B$12,$AD$4:$AJ$1000,ROW(C145)-3,FALSE)</f>
        <v>0</v>
      </c>
      <c r="AD145" s="53">
        <f t="shared" si="29"/>
        <v>0</v>
      </c>
      <c r="AE145" s="53">
        <f t="shared" si="30"/>
        <v>0</v>
      </c>
      <c r="AF145" s="53">
        <f t="shared" si="31"/>
        <v>0</v>
      </c>
      <c r="AG145" s="53">
        <f t="shared" si="32"/>
        <v>0</v>
      </c>
      <c r="AH145" s="53">
        <f t="shared" si="33"/>
        <v>0</v>
      </c>
      <c r="AI145" s="53">
        <f t="shared" si="34"/>
        <v>0</v>
      </c>
      <c r="AJ145" s="53">
        <f t="shared" si="35"/>
        <v>0</v>
      </c>
    </row>
    <row r="146" spans="1:36" s="35" customFormat="1" x14ac:dyDescent="0.25">
      <c r="A146" s="19"/>
      <c r="B146" s="19"/>
      <c r="C146" s="37"/>
      <c r="D146" s="19"/>
      <c r="E146" s="19"/>
      <c r="F146" s="19"/>
      <c r="G146" s="19"/>
      <c r="H146" s="19"/>
      <c r="I146" s="19"/>
      <c r="J146" s="19"/>
      <c r="K146" s="19"/>
      <c r="L146" s="19"/>
      <c r="M146" s="81">
        <f>IF(C146&gt;A_Stammdaten!$B$12,0,SUM(D146,E146,G146,I146:J146)-SUM(F146,H146,K146:L146))</f>
        <v>0</v>
      </c>
      <c r="N146" s="19"/>
      <c r="O146" s="19"/>
      <c r="P146" s="19"/>
      <c r="Q146" s="81">
        <f t="shared" si="36"/>
        <v>0</v>
      </c>
      <c r="R146" s="82">
        <f>IF(ISBLANK($B146),0,VLOOKUP($B146,Listen!$A$2:$C$45,2,FALSE))</f>
        <v>0</v>
      </c>
      <c r="S146" s="82">
        <f>IF(ISBLANK($B146),0,VLOOKUP($B146,Listen!$A$2:$C$45,3,FALSE))</f>
        <v>0</v>
      </c>
      <c r="T146" s="51">
        <f t="shared" si="28"/>
        <v>0</v>
      </c>
      <c r="U146" s="51">
        <f t="shared" si="27"/>
        <v>0</v>
      </c>
      <c r="V146" s="51">
        <f t="shared" si="27"/>
        <v>0</v>
      </c>
      <c r="W146" s="51">
        <f t="shared" si="27"/>
        <v>0</v>
      </c>
      <c r="X146" s="51">
        <f t="shared" si="27"/>
        <v>0</v>
      </c>
      <c r="Y146" s="51">
        <f t="shared" si="27"/>
        <v>0</v>
      </c>
      <c r="Z146" s="51">
        <f t="shared" si="27"/>
        <v>0</v>
      </c>
      <c r="AA146" s="53">
        <f t="shared" si="26"/>
        <v>0</v>
      </c>
      <c r="AB146" s="53">
        <f>IF(C146=A_Stammdaten!$B$12,D_SAV!$Q146-D_SAV!$AC146,HLOOKUP(A_Stammdaten!$B$12-1,$AD$4:$AJ$1000,ROW(C146)-3,FALSE)-$AC146)</f>
        <v>0</v>
      </c>
      <c r="AC146" s="53">
        <f>HLOOKUP(A_Stammdaten!$B$12,$AD$4:$AJ$1000,ROW(C146)-3,FALSE)</f>
        <v>0</v>
      </c>
      <c r="AD146" s="53">
        <f t="shared" si="29"/>
        <v>0</v>
      </c>
      <c r="AE146" s="53">
        <f t="shared" si="30"/>
        <v>0</v>
      </c>
      <c r="AF146" s="53">
        <f t="shared" si="31"/>
        <v>0</v>
      </c>
      <c r="AG146" s="53">
        <f t="shared" si="32"/>
        <v>0</v>
      </c>
      <c r="AH146" s="53">
        <f t="shared" si="33"/>
        <v>0</v>
      </c>
      <c r="AI146" s="53">
        <f t="shared" si="34"/>
        <v>0</v>
      </c>
      <c r="AJ146" s="53">
        <f t="shared" si="35"/>
        <v>0</v>
      </c>
    </row>
    <row r="147" spans="1:36" s="35" customFormat="1" x14ac:dyDescent="0.25">
      <c r="A147" s="19"/>
      <c r="B147" s="19"/>
      <c r="C147" s="37"/>
      <c r="D147" s="19"/>
      <c r="E147" s="19"/>
      <c r="F147" s="19"/>
      <c r="G147" s="19"/>
      <c r="H147" s="19"/>
      <c r="I147" s="19"/>
      <c r="J147" s="19"/>
      <c r="K147" s="19"/>
      <c r="L147" s="19"/>
      <c r="M147" s="81">
        <f>IF(C147&gt;A_Stammdaten!$B$12,0,SUM(D147,E147,G147,I147:J147)-SUM(F147,H147,K147:L147))</f>
        <v>0</v>
      </c>
      <c r="N147" s="19"/>
      <c r="O147" s="19"/>
      <c r="P147" s="19"/>
      <c r="Q147" s="81">
        <f t="shared" si="36"/>
        <v>0</v>
      </c>
      <c r="R147" s="82">
        <f>IF(ISBLANK($B147),0,VLOOKUP($B147,Listen!$A$2:$C$45,2,FALSE))</f>
        <v>0</v>
      </c>
      <c r="S147" s="82">
        <f>IF(ISBLANK($B147),0,VLOOKUP($B147,Listen!$A$2:$C$45,3,FALSE))</f>
        <v>0</v>
      </c>
      <c r="T147" s="51">
        <f t="shared" si="28"/>
        <v>0</v>
      </c>
      <c r="U147" s="51">
        <f t="shared" si="27"/>
        <v>0</v>
      </c>
      <c r="V147" s="51">
        <f t="shared" si="27"/>
        <v>0</v>
      </c>
      <c r="W147" s="51">
        <f t="shared" si="27"/>
        <v>0</v>
      </c>
      <c r="X147" s="51">
        <f t="shared" si="27"/>
        <v>0</v>
      </c>
      <c r="Y147" s="51">
        <f t="shared" si="27"/>
        <v>0</v>
      </c>
      <c r="Z147" s="51">
        <f t="shared" si="27"/>
        <v>0</v>
      </c>
      <c r="AA147" s="53">
        <f t="shared" si="26"/>
        <v>0</v>
      </c>
      <c r="AB147" s="53">
        <f>IF(C147=A_Stammdaten!$B$12,D_SAV!$Q147-D_SAV!$AC147,HLOOKUP(A_Stammdaten!$B$12-1,$AD$4:$AJ$1000,ROW(C147)-3,FALSE)-$AC147)</f>
        <v>0</v>
      </c>
      <c r="AC147" s="53">
        <f>HLOOKUP(A_Stammdaten!$B$12,$AD$4:$AJ$1000,ROW(C147)-3,FALSE)</f>
        <v>0</v>
      </c>
      <c r="AD147" s="53">
        <f t="shared" si="29"/>
        <v>0</v>
      </c>
      <c r="AE147" s="53">
        <f t="shared" si="30"/>
        <v>0</v>
      </c>
      <c r="AF147" s="53">
        <f t="shared" si="31"/>
        <v>0</v>
      </c>
      <c r="AG147" s="53">
        <f t="shared" si="32"/>
        <v>0</v>
      </c>
      <c r="AH147" s="53">
        <f t="shared" si="33"/>
        <v>0</v>
      </c>
      <c r="AI147" s="53">
        <f t="shared" si="34"/>
        <v>0</v>
      </c>
      <c r="AJ147" s="53">
        <f t="shared" si="35"/>
        <v>0</v>
      </c>
    </row>
    <row r="148" spans="1:36" s="35" customFormat="1" x14ac:dyDescent="0.25">
      <c r="A148" s="19"/>
      <c r="B148" s="19"/>
      <c r="C148" s="37"/>
      <c r="D148" s="19"/>
      <c r="E148" s="19"/>
      <c r="F148" s="19"/>
      <c r="G148" s="19"/>
      <c r="H148" s="19"/>
      <c r="I148" s="19"/>
      <c r="J148" s="19"/>
      <c r="K148" s="19"/>
      <c r="L148" s="19"/>
      <c r="M148" s="81">
        <f>IF(C148&gt;A_Stammdaten!$B$12,0,SUM(D148,E148,G148,I148:J148)-SUM(F148,H148,K148:L148))</f>
        <v>0</v>
      </c>
      <c r="N148" s="19"/>
      <c r="O148" s="19"/>
      <c r="P148" s="19"/>
      <c r="Q148" s="81">
        <f t="shared" si="36"/>
        <v>0</v>
      </c>
      <c r="R148" s="82">
        <f>IF(ISBLANK($B148),0,VLOOKUP($B148,Listen!$A$2:$C$45,2,FALSE))</f>
        <v>0</v>
      </c>
      <c r="S148" s="82">
        <f>IF(ISBLANK($B148),0,VLOOKUP($B148,Listen!$A$2:$C$45,3,FALSE))</f>
        <v>0</v>
      </c>
      <c r="T148" s="51">
        <f t="shared" si="28"/>
        <v>0</v>
      </c>
      <c r="U148" s="51">
        <f t="shared" si="27"/>
        <v>0</v>
      </c>
      <c r="V148" s="51">
        <f t="shared" si="27"/>
        <v>0</v>
      </c>
      <c r="W148" s="51">
        <f t="shared" si="27"/>
        <v>0</v>
      </c>
      <c r="X148" s="51">
        <f t="shared" si="27"/>
        <v>0</v>
      </c>
      <c r="Y148" s="51">
        <f t="shared" si="27"/>
        <v>0</v>
      </c>
      <c r="Z148" s="51">
        <f t="shared" si="27"/>
        <v>0</v>
      </c>
      <c r="AA148" s="53">
        <f t="shared" si="26"/>
        <v>0</v>
      </c>
      <c r="AB148" s="53">
        <f>IF(C148=A_Stammdaten!$B$12,D_SAV!$Q148-D_SAV!$AC148,HLOOKUP(A_Stammdaten!$B$12-1,$AD$4:$AJ$1000,ROW(C148)-3,FALSE)-$AC148)</f>
        <v>0</v>
      </c>
      <c r="AC148" s="53">
        <f>HLOOKUP(A_Stammdaten!$B$12,$AD$4:$AJ$1000,ROW(C148)-3,FALSE)</f>
        <v>0</v>
      </c>
      <c r="AD148" s="53">
        <f t="shared" si="29"/>
        <v>0</v>
      </c>
      <c r="AE148" s="53">
        <f t="shared" si="30"/>
        <v>0</v>
      </c>
      <c r="AF148" s="53">
        <f t="shared" si="31"/>
        <v>0</v>
      </c>
      <c r="AG148" s="53">
        <f t="shared" si="32"/>
        <v>0</v>
      </c>
      <c r="AH148" s="53">
        <f t="shared" si="33"/>
        <v>0</v>
      </c>
      <c r="AI148" s="53">
        <f t="shared" si="34"/>
        <v>0</v>
      </c>
      <c r="AJ148" s="53">
        <f t="shared" si="35"/>
        <v>0</v>
      </c>
    </row>
    <row r="149" spans="1:36" s="35" customFormat="1" x14ac:dyDescent="0.25">
      <c r="A149" s="19"/>
      <c r="B149" s="19"/>
      <c r="C149" s="37"/>
      <c r="D149" s="19"/>
      <c r="E149" s="19"/>
      <c r="F149" s="19"/>
      <c r="G149" s="19"/>
      <c r="H149" s="19"/>
      <c r="I149" s="19"/>
      <c r="J149" s="19"/>
      <c r="K149" s="19"/>
      <c r="L149" s="19"/>
      <c r="M149" s="81">
        <f>IF(C149&gt;A_Stammdaten!$B$12,0,SUM(D149,E149,G149,I149:J149)-SUM(F149,H149,K149:L149))</f>
        <v>0</v>
      </c>
      <c r="N149" s="19"/>
      <c r="O149" s="19"/>
      <c r="P149" s="19"/>
      <c r="Q149" s="81">
        <f t="shared" si="36"/>
        <v>0</v>
      </c>
      <c r="R149" s="82">
        <f>IF(ISBLANK($B149),0,VLOOKUP($B149,Listen!$A$2:$C$45,2,FALSE))</f>
        <v>0</v>
      </c>
      <c r="S149" s="82">
        <f>IF(ISBLANK($B149),0,VLOOKUP($B149,Listen!$A$2:$C$45,3,FALSE))</f>
        <v>0</v>
      </c>
      <c r="T149" s="51">
        <f t="shared" si="28"/>
        <v>0</v>
      </c>
      <c r="U149" s="51">
        <f t="shared" si="27"/>
        <v>0</v>
      </c>
      <c r="V149" s="51">
        <f t="shared" si="27"/>
        <v>0</v>
      </c>
      <c r="W149" s="51">
        <f t="shared" si="27"/>
        <v>0</v>
      </c>
      <c r="X149" s="51">
        <f t="shared" si="27"/>
        <v>0</v>
      </c>
      <c r="Y149" s="51">
        <f t="shared" si="27"/>
        <v>0</v>
      </c>
      <c r="Z149" s="51">
        <f t="shared" si="27"/>
        <v>0</v>
      </c>
      <c r="AA149" s="53">
        <f t="shared" si="26"/>
        <v>0</v>
      </c>
      <c r="AB149" s="53">
        <f>IF(C149=A_Stammdaten!$B$12,D_SAV!$Q149-D_SAV!$AC149,HLOOKUP(A_Stammdaten!$B$12-1,$AD$4:$AJ$1000,ROW(C149)-3,FALSE)-$AC149)</f>
        <v>0</v>
      </c>
      <c r="AC149" s="53">
        <f>HLOOKUP(A_Stammdaten!$B$12,$AD$4:$AJ$1000,ROW(C149)-3,FALSE)</f>
        <v>0</v>
      </c>
      <c r="AD149" s="53">
        <f t="shared" si="29"/>
        <v>0</v>
      </c>
      <c r="AE149" s="53">
        <f t="shared" si="30"/>
        <v>0</v>
      </c>
      <c r="AF149" s="53">
        <f t="shared" si="31"/>
        <v>0</v>
      </c>
      <c r="AG149" s="53">
        <f t="shared" si="32"/>
        <v>0</v>
      </c>
      <c r="AH149" s="53">
        <f t="shared" si="33"/>
        <v>0</v>
      </c>
      <c r="AI149" s="53">
        <f t="shared" si="34"/>
        <v>0</v>
      </c>
      <c r="AJ149" s="53">
        <f t="shared" si="35"/>
        <v>0</v>
      </c>
    </row>
    <row r="150" spans="1:36" s="35" customFormat="1" x14ac:dyDescent="0.25">
      <c r="A150" s="19"/>
      <c r="B150" s="19"/>
      <c r="C150" s="37"/>
      <c r="D150" s="19"/>
      <c r="E150" s="19"/>
      <c r="F150" s="19"/>
      <c r="G150" s="19"/>
      <c r="H150" s="19"/>
      <c r="I150" s="19"/>
      <c r="J150" s="19"/>
      <c r="K150" s="19"/>
      <c r="L150" s="19"/>
      <c r="M150" s="81">
        <f>IF(C150&gt;A_Stammdaten!$B$12,0,SUM(D150,E150,G150,I150:J150)-SUM(F150,H150,K150:L150))</f>
        <v>0</v>
      </c>
      <c r="N150" s="19"/>
      <c r="O150" s="19"/>
      <c r="P150" s="19"/>
      <c r="Q150" s="81">
        <f t="shared" si="36"/>
        <v>0</v>
      </c>
      <c r="R150" s="82">
        <f>IF(ISBLANK($B150),0,VLOOKUP($B150,Listen!$A$2:$C$45,2,FALSE))</f>
        <v>0</v>
      </c>
      <c r="S150" s="82">
        <f>IF(ISBLANK($B150),0,VLOOKUP($B150,Listen!$A$2:$C$45,3,FALSE))</f>
        <v>0</v>
      </c>
      <c r="T150" s="51">
        <f t="shared" si="28"/>
        <v>0</v>
      </c>
      <c r="U150" s="51">
        <f t="shared" si="27"/>
        <v>0</v>
      </c>
      <c r="V150" s="51">
        <f t="shared" si="27"/>
        <v>0</v>
      </c>
      <c r="W150" s="51">
        <f t="shared" si="27"/>
        <v>0</v>
      </c>
      <c r="X150" s="51">
        <f t="shared" si="27"/>
        <v>0</v>
      </c>
      <c r="Y150" s="51">
        <f t="shared" si="27"/>
        <v>0</v>
      </c>
      <c r="Z150" s="51">
        <f t="shared" si="27"/>
        <v>0</v>
      </c>
      <c r="AA150" s="53">
        <f t="shared" si="26"/>
        <v>0</v>
      </c>
      <c r="AB150" s="53">
        <f>IF(C150=A_Stammdaten!$B$12,D_SAV!$Q150-D_SAV!$AC150,HLOOKUP(A_Stammdaten!$B$12-1,$AD$4:$AJ$1000,ROW(C150)-3,FALSE)-$AC150)</f>
        <v>0</v>
      </c>
      <c r="AC150" s="53">
        <f>HLOOKUP(A_Stammdaten!$B$12,$AD$4:$AJ$1000,ROW(C150)-3,FALSE)</f>
        <v>0</v>
      </c>
      <c r="AD150" s="53">
        <f t="shared" si="29"/>
        <v>0</v>
      </c>
      <c r="AE150" s="53">
        <f t="shared" si="30"/>
        <v>0</v>
      </c>
      <c r="AF150" s="53">
        <f t="shared" si="31"/>
        <v>0</v>
      </c>
      <c r="AG150" s="53">
        <f t="shared" si="32"/>
        <v>0</v>
      </c>
      <c r="AH150" s="53">
        <f t="shared" si="33"/>
        <v>0</v>
      </c>
      <c r="AI150" s="53">
        <f t="shared" si="34"/>
        <v>0</v>
      </c>
      <c r="AJ150" s="53">
        <f t="shared" si="35"/>
        <v>0</v>
      </c>
    </row>
    <row r="151" spans="1:36" s="35" customFormat="1" x14ac:dyDescent="0.25">
      <c r="A151" s="19"/>
      <c r="B151" s="19"/>
      <c r="C151" s="37"/>
      <c r="D151" s="19"/>
      <c r="E151" s="19"/>
      <c r="F151" s="19"/>
      <c r="G151" s="19"/>
      <c r="H151" s="19"/>
      <c r="I151" s="19"/>
      <c r="J151" s="19"/>
      <c r="K151" s="19"/>
      <c r="L151" s="19"/>
      <c r="M151" s="81">
        <f>IF(C151&gt;A_Stammdaten!$B$12,0,SUM(D151,E151,G151,I151:J151)-SUM(F151,H151,K151:L151))</f>
        <v>0</v>
      </c>
      <c r="N151" s="19"/>
      <c r="O151" s="19"/>
      <c r="P151" s="19"/>
      <c r="Q151" s="81">
        <f t="shared" si="36"/>
        <v>0</v>
      </c>
      <c r="R151" s="82">
        <f>IF(ISBLANK($B151),0,VLOOKUP($B151,Listen!$A$2:$C$45,2,FALSE))</f>
        <v>0</v>
      </c>
      <c r="S151" s="82">
        <f>IF(ISBLANK($B151),0,VLOOKUP($B151,Listen!$A$2:$C$45,3,FALSE))</f>
        <v>0</v>
      </c>
      <c r="T151" s="51">
        <f t="shared" si="28"/>
        <v>0</v>
      </c>
      <c r="U151" s="51">
        <f t="shared" si="27"/>
        <v>0</v>
      </c>
      <c r="V151" s="51">
        <f t="shared" si="27"/>
        <v>0</v>
      </c>
      <c r="W151" s="51">
        <f t="shared" si="27"/>
        <v>0</v>
      </c>
      <c r="X151" s="51">
        <f t="shared" si="27"/>
        <v>0</v>
      </c>
      <c r="Y151" s="51">
        <f t="shared" si="27"/>
        <v>0</v>
      </c>
      <c r="Z151" s="51">
        <f t="shared" si="27"/>
        <v>0</v>
      </c>
      <c r="AA151" s="53">
        <f t="shared" si="26"/>
        <v>0</v>
      </c>
      <c r="AB151" s="53">
        <f>IF(C151=A_Stammdaten!$B$12,D_SAV!$Q151-D_SAV!$AC151,HLOOKUP(A_Stammdaten!$B$12-1,$AD$4:$AJ$1000,ROW(C151)-3,FALSE)-$AC151)</f>
        <v>0</v>
      </c>
      <c r="AC151" s="53">
        <f>HLOOKUP(A_Stammdaten!$B$12,$AD$4:$AJ$1000,ROW(C151)-3,FALSE)</f>
        <v>0</v>
      </c>
      <c r="AD151" s="53">
        <f t="shared" si="29"/>
        <v>0</v>
      </c>
      <c r="AE151" s="53">
        <f t="shared" si="30"/>
        <v>0</v>
      </c>
      <c r="AF151" s="53">
        <f t="shared" si="31"/>
        <v>0</v>
      </c>
      <c r="AG151" s="53">
        <f t="shared" si="32"/>
        <v>0</v>
      </c>
      <c r="AH151" s="53">
        <f t="shared" si="33"/>
        <v>0</v>
      </c>
      <c r="AI151" s="53">
        <f t="shared" si="34"/>
        <v>0</v>
      </c>
      <c r="AJ151" s="53">
        <f t="shared" si="35"/>
        <v>0</v>
      </c>
    </row>
    <row r="152" spans="1:36" s="35" customFormat="1" x14ac:dyDescent="0.25">
      <c r="A152" s="19"/>
      <c r="B152" s="19"/>
      <c r="C152" s="37"/>
      <c r="D152" s="19"/>
      <c r="E152" s="19"/>
      <c r="F152" s="19"/>
      <c r="G152" s="19"/>
      <c r="H152" s="19"/>
      <c r="I152" s="19"/>
      <c r="J152" s="19"/>
      <c r="K152" s="19"/>
      <c r="L152" s="19"/>
      <c r="M152" s="81">
        <f>IF(C152&gt;A_Stammdaten!$B$12,0,SUM(D152,E152,G152,I152:J152)-SUM(F152,H152,K152:L152))</f>
        <v>0</v>
      </c>
      <c r="N152" s="19"/>
      <c r="O152" s="19"/>
      <c r="P152" s="19"/>
      <c r="Q152" s="81">
        <f t="shared" si="36"/>
        <v>0</v>
      </c>
      <c r="R152" s="82">
        <f>IF(ISBLANK($B152),0,VLOOKUP($B152,Listen!$A$2:$C$45,2,FALSE))</f>
        <v>0</v>
      </c>
      <c r="S152" s="82">
        <f>IF(ISBLANK($B152),0,VLOOKUP($B152,Listen!$A$2:$C$45,3,FALSE))</f>
        <v>0</v>
      </c>
      <c r="T152" s="51">
        <f t="shared" si="28"/>
        <v>0</v>
      </c>
      <c r="U152" s="51">
        <f t="shared" si="27"/>
        <v>0</v>
      </c>
      <c r="V152" s="51">
        <f t="shared" si="27"/>
        <v>0</v>
      </c>
      <c r="W152" s="51">
        <f t="shared" si="27"/>
        <v>0</v>
      </c>
      <c r="X152" s="51">
        <f t="shared" si="27"/>
        <v>0</v>
      </c>
      <c r="Y152" s="51">
        <f t="shared" si="27"/>
        <v>0</v>
      </c>
      <c r="Z152" s="51">
        <f t="shared" si="27"/>
        <v>0</v>
      </c>
      <c r="AA152" s="53">
        <f t="shared" si="26"/>
        <v>0</v>
      </c>
      <c r="AB152" s="53">
        <f>IF(C152=A_Stammdaten!$B$12,D_SAV!$Q152-D_SAV!$AC152,HLOOKUP(A_Stammdaten!$B$12-1,$AD$4:$AJ$1000,ROW(C152)-3,FALSE)-$AC152)</f>
        <v>0</v>
      </c>
      <c r="AC152" s="53">
        <f>HLOOKUP(A_Stammdaten!$B$12,$AD$4:$AJ$1000,ROW(C152)-3,FALSE)</f>
        <v>0</v>
      </c>
      <c r="AD152" s="53">
        <f t="shared" si="29"/>
        <v>0</v>
      </c>
      <c r="AE152" s="53">
        <f t="shared" si="30"/>
        <v>0</v>
      </c>
      <c r="AF152" s="53">
        <f t="shared" si="31"/>
        <v>0</v>
      </c>
      <c r="AG152" s="53">
        <f t="shared" si="32"/>
        <v>0</v>
      </c>
      <c r="AH152" s="53">
        <f t="shared" si="33"/>
        <v>0</v>
      </c>
      <c r="AI152" s="53">
        <f t="shared" si="34"/>
        <v>0</v>
      </c>
      <c r="AJ152" s="53">
        <f t="shared" si="35"/>
        <v>0</v>
      </c>
    </row>
    <row r="153" spans="1:36" s="35" customFormat="1" x14ac:dyDescent="0.25">
      <c r="A153" s="19"/>
      <c r="B153" s="19"/>
      <c r="C153" s="37"/>
      <c r="D153" s="19"/>
      <c r="E153" s="19"/>
      <c r="F153" s="19"/>
      <c r="G153" s="19"/>
      <c r="H153" s="19"/>
      <c r="I153" s="19"/>
      <c r="J153" s="19"/>
      <c r="K153" s="19"/>
      <c r="L153" s="19"/>
      <c r="M153" s="81">
        <f>IF(C153&gt;A_Stammdaten!$B$12,0,SUM(D153,E153,G153,I153:J153)-SUM(F153,H153,K153:L153))</f>
        <v>0</v>
      </c>
      <c r="N153" s="19"/>
      <c r="O153" s="19"/>
      <c r="P153" s="19"/>
      <c r="Q153" s="81">
        <f t="shared" si="36"/>
        <v>0</v>
      </c>
      <c r="R153" s="82">
        <f>IF(ISBLANK($B153),0,VLOOKUP($B153,Listen!$A$2:$C$45,2,FALSE))</f>
        <v>0</v>
      </c>
      <c r="S153" s="82">
        <f>IF(ISBLANK($B153),0,VLOOKUP($B153,Listen!$A$2:$C$45,3,FALSE))</f>
        <v>0</v>
      </c>
      <c r="T153" s="51">
        <f t="shared" si="28"/>
        <v>0</v>
      </c>
      <c r="U153" s="51">
        <f t="shared" si="27"/>
        <v>0</v>
      </c>
      <c r="V153" s="51">
        <f t="shared" si="27"/>
        <v>0</v>
      </c>
      <c r="W153" s="51">
        <f t="shared" ref="U153:Z195" si="37">$R153</f>
        <v>0</v>
      </c>
      <c r="X153" s="51">
        <f t="shared" si="37"/>
        <v>0</v>
      </c>
      <c r="Y153" s="51">
        <f t="shared" si="37"/>
        <v>0</v>
      </c>
      <c r="Z153" s="51">
        <f t="shared" si="37"/>
        <v>0</v>
      </c>
      <c r="AA153" s="53">
        <f t="shared" si="26"/>
        <v>0</v>
      </c>
      <c r="AB153" s="53">
        <f>IF(C153=A_Stammdaten!$B$12,D_SAV!$Q153-D_SAV!$AC153,HLOOKUP(A_Stammdaten!$B$12-1,$AD$4:$AJ$1000,ROW(C153)-3,FALSE)-$AC153)</f>
        <v>0</v>
      </c>
      <c r="AC153" s="53">
        <f>HLOOKUP(A_Stammdaten!$B$12,$AD$4:$AJ$1000,ROW(C153)-3,FALSE)</f>
        <v>0</v>
      </c>
      <c r="AD153" s="53">
        <f t="shared" si="29"/>
        <v>0</v>
      </c>
      <c r="AE153" s="53">
        <f t="shared" si="30"/>
        <v>0</v>
      </c>
      <c r="AF153" s="53">
        <f t="shared" si="31"/>
        <v>0</v>
      </c>
      <c r="AG153" s="53">
        <f t="shared" si="32"/>
        <v>0</v>
      </c>
      <c r="AH153" s="53">
        <f t="shared" si="33"/>
        <v>0</v>
      </c>
      <c r="AI153" s="53">
        <f t="shared" si="34"/>
        <v>0</v>
      </c>
      <c r="AJ153" s="53">
        <f t="shared" si="35"/>
        <v>0</v>
      </c>
    </row>
    <row r="154" spans="1:36" s="35" customFormat="1" x14ac:dyDescent="0.25">
      <c r="A154" s="19"/>
      <c r="B154" s="19"/>
      <c r="C154" s="37"/>
      <c r="D154" s="19"/>
      <c r="E154" s="19"/>
      <c r="F154" s="19"/>
      <c r="G154" s="19"/>
      <c r="H154" s="19"/>
      <c r="I154" s="19"/>
      <c r="J154" s="19"/>
      <c r="K154" s="19"/>
      <c r="L154" s="19"/>
      <c r="M154" s="81">
        <f>IF(C154&gt;A_Stammdaten!$B$12,0,SUM(D154,E154,G154,I154:J154)-SUM(F154,H154,K154:L154))</f>
        <v>0</v>
      </c>
      <c r="N154" s="19"/>
      <c r="O154" s="19"/>
      <c r="P154" s="19"/>
      <c r="Q154" s="81">
        <f t="shared" si="36"/>
        <v>0</v>
      </c>
      <c r="R154" s="82">
        <f>IF(ISBLANK($B154),0,VLOOKUP($B154,Listen!$A$2:$C$45,2,FALSE))</f>
        <v>0</v>
      </c>
      <c r="S154" s="82">
        <f>IF(ISBLANK($B154),0,VLOOKUP($B154,Listen!$A$2:$C$45,3,FALSE))</f>
        <v>0</v>
      </c>
      <c r="T154" s="51">
        <f t="shared" si="28"/>
        <v>0</v>
      </c>
      <c r="U154" s="51">
        <f t="shared" si="37"/>
        <v>0</v>
      </c>
      <c r="V154" s="51">
        <f t="shared" si="37"/>
        <v>0</v>
      </c>
      <c r="W154" s="51">
        <f t="shared" si="37"/>
        <v>0</v>
      </c>
      <c r="X154" s="51">
        <f t="shared" si="37"/>
        <v>0</v>
      </c>
      <c r="Y154" s="51">
        <f t="shared" si="37"/>
        <v>0</v>
      </c>
      <c r="Z154" s="51">
        <f t="shared" si="37"/>
        <v>0</v>
      </c>
      <c r="AA154" s="53">
        <f t="shared" si="26"/>
        <v>0</v>
      </c>
      <c r="AB154" s="53">
        <f>IF(C154=A_Stammdaten!$B$12,D_SAV!$Q154-D_SAV!$AC154,HLOOKUP(A_Stammdaten!$B$12-1,$AD$4:$AJ$1000,ROW(C154)-3,FALSE)-$AC154)</f>
        <v>0</v>
      </c>
      <c r="AC154" s="53">
        <f>HLOOKUP(A_Stammdaten!$B$12,$AD$4:$AJ$1000,ROW(C154)-3,FALSE)</f>
        <v>0</v>
      </c>
      <c r="AD154" s="53">
        <f t="shared" si="29"/>
        <v>0</v>
      </c>
      <c r="AE154" s="53">
        <f t="shared" si="30"/>
        <v>0</v>
      </c>
      <c r="AF154" s="53">
        <f t="shared" si="31"/>
        <v>0</v>
      </c>
      <c r="AG154" s="53">
        <f t="shared" si="32"/>
        <v>0</v>
      </c>
      <c r="AH154" s="53">
        <f t="shared" si="33"/>
        <v>0</v>
      </c>
      <c r="AI154" s="53">
        <f t="shared" si="34"/>
        <v>0</v>
      </c>
      <c r="AJ154" s="53">
        <f t="shared" si="35"/>
        <v>0</v>
      </c>
    </row>
    <row r="155" spans="1:36" s="35" customFormat="1" x14ac:dyDescent="0.25">
      <c r="A155" s="19"/>
      <c r="B155" s="19"/>
      <c r="C155" s="37"/>
      <c r="D155" s="19"/>
      <c r="E155" s="19"/>
      <c r="F155" s="19"/>
      <c r="G155" s="19"/>
      <c r="H155" s="19"/>
      <c r="I155" s="19"/>
      <c r="J155" s="19"/>
      <c r="K155" s="19"/>
      <c r="L155" s="19"/>
      <c r="M155" s="81">
        <f>IF(C155&gt;A_Stammdaten!$B$12,0,SUM(D155,E155,G155,I155:J155)-SUM(F155,H155,K155:L155))</f>
        <v>0</v>
      </c>
      <c r="N155" s="19"/>
      <c r="O155" s="19"/>
      <c r="P155" s="19"/>
      <c r="Q155" s="81">
        <f t="shared" si="36"/>
        <v>0</v>
      </c>
      <c r="R155" s="82">
        <f>IF(ISBLANK($B155),0,VLOOKUP($B155,Listen!$A$2:$C$45,2,FALSE))</f>
        <v>0</v>
      </c>
      <c r="S155" s="82">
        <f>IF(ISBLANK($B155),0,VLOOKUP($B155,Listen!$A$2:$C$45,3,FALSE))</f>
        <v>0</v>
      </c>
      <c r="T155" s="51">
        <f t="shared" si="28"/>
        <v>0</v>
      </c>
      <c r="U155" s="51">
        <f t="shared" si="37"/>
        <v>0</v>
      </c>
      <c r="V155" s="51">
        <f t="shared" si="37"/>
        <v>0</v>
      </c>
      <c r="W155" s="51">
        <f t="shared" si="37"/>
        <v>0</v>
      </c>
      <c r="X155" s="51">
        <f t="shared" si="37"/>
        <v>0</v>
      </c>
      <c r="Y155" s="51">
        <f t="shared" si="37"/>
        <v>0</v>
      </c>
      <c r="Z155" s="51">
        <f t="shared" si="37"/>
        <v>0</v>
      </c>
      <c r="AA155" s="53">
        <f t="shared" si="26"/>
        <v>0</v>
      </c>
      <c r="AB155" s="53">
        <f>IF(C155=A_Stammdaten!$B$12,D_SAV!$Q155-D_SAV!$AC155,HLOOKUP(A_Stammdaten!$B$12-1,$AD$4:$AJ$1000,ROW(C155)-3,FALSE)-$AC155)</f>
        <v>0</v>
      </c>
      <c r="AC155" s="53">
        <f>HLOOKUP(A_Stammdaten!$B$12,$AD$4:$AJ$1000,ROW(C155)-3,FALSE)</f>
        <v>0</v>
      </c>
      <c r="AD155" s="53">
        <f t="shared" si="29"/>
        <v>0</v>
      </c>
      <c r="AE155" s="53">
        <f t="shared" si="30"/>
        <v>0</v>
      </c>
      <c r="AF155" s="53">
        <f t="shared" si="31"/>
        <v>0</v>
      </c>
      <c r="AG155" s="53">
        <f t="shared" si="32"/>
        <v>0</v>
      </c>
      <c r="AH155" s="53">
        <f t="shared" si="33"/>
        <v>0</v>
      </c>
      <c r="AI155" s="53">
        <f t="shared" si="34"/>
        <v>0</v>
      </c>
      <c r="AJ155" s="53">
        <f t="shared" si="35"/>
        <v>0</v>
      </c>
    </row>
    <row r="156" spans="1:36" s="35" customFormat="1" x14ac:dyDescent="0.25">
      <c r="A156" s="19"/>
      <c r="B156" s="19"/>
      <c r="C156" s="37"/>
      <c r="D156" s="19"/>
      <c r="E156" s="19"/>
      <c r="F156" s="19"/>
      <c r="G156" s="19"/>
      <c r="H156" s="19"/>
      <c r="I156" s="19"/>
      <c r="J156" s="19"/>
      <c r="K156" s="19"/>
      <c r="L156" s="19"/>
      <c r="M156" s="81">
        <f>IF(C156&gt;A_Stammdaten!$B$12,0,SUM(D156,E156,G156,I156:J156)-SUM(F156,H156,K156:L156))</f>
        <v>0</v>
      </c>
      <c r="N156" s="19"/>
      <c r="O156" s="19"/>
      <c r="P156" s="19"/>
      <c r="Q156" s="81">
        <f t="shared" si="36"/>
        <v>0</v>
      </c>
      <c r="R156" s="82">
        <f>IF(ISBLANK($B156),0,VLOOKUP($B156,Listen!$A$2:$C$45,2,FALSE))</f>
        <v>0</v>
      </c>
      <c r="S156" s="82">
        <f>IF(ISBLANK($B156),0,VLOOKUP($B156,Listen!$A$2:$C$45,3,FALSE))</f>
        <v>0</v>
      </c>
      <c r="T156" s="51">
        <f t="shared" si="28"/>
        <v>0</v>
      </c>
      <c r="U156" s="51">
        <f t="shared" si="37"/>
        <v>0</v>
      </c>
      <c r="V156" s="51">
        <f t="shared" si="37"/>
        <v>0</v>
      </c>
      <c r="W156" s="51">
        <f t="shared" si="37"/>
        <v>0</v>
      </c>
      <c r="X156" s="51">
        <f t="shared" si="37"/>
        <v>0</v>
      </c>
      <c r="Y156" s="51">
        <f t="shared" si="37"/>
        <v>0</v>
      </c>
      <c r="Z156" s="51">
        <f t="shared" si="37"/>
        <v>0</v>
      </c>
      <c r="AA156" s="53">
        <f t="shared" si="26"/>
        <v>0</v>
      </c>
      <c r="AB156" s="53">
        <f>IF(C156=A_Stammdaten!$B$12,D_SAV!$Q156-D_SAV!$AC156,HLOOKUP(A_Stammdaten!$B$12-1,$AD$4:$AJ$1000,ROW(C156)-3,FALSE)-$AC156)</f>
        <v>0</v>
      </c>
      <c r="AC156" s="53">
        <f>HLOOKUP(A_Stammdaten!$B$12,$AD$4:$AJ$1000,ROW(C156)-3,FALSE)</f>
        <v>0</v>
      </c>
      <c r="AD156" s="53">
        <f t="shared" si="29"/>
        <v>0</v>
      </c>
      <c r="AE156" s="53">
        <f t="shared" si="30"/>
        <v>0</v>
      </c>
      <c r="AF156" s="53">
        <f t="shared" si="31"/>
        <v>0</v>
      </c>
      <c r="AG156" s="53">
        <f t="shared" si="32"/>
        <v>0</v>
      </c>
      <c r="AH156" s="53">
        <f t="shared" si="33"/>
        <v>0</v>
      </c>
      <c r="AI156" s="53">
        <f t="shared" si="34"/>
        <v>0</v>
      </c>
      <c r="AJ156" s="53">
        <f t="shared" si="35"/>
        <v>0</v>
      </c>
    </row>
    <row r="157" spans="1:36" s="35" customFormat="1" x14ac:dyDescent="0.25">
      <c r="A157" s="19"/>
      <c r="B157" s="19"/>
      <c r="C157" s="37"/>
      <c r="D157" s="19"/>
      <c r="E157" s="19"/>
      <c r="F157" s="19"/>
      <c r="G157" s="19"/>
      <c r="H157" s="19"/>
      <c r="I157" s="19"/>
      <c r="J157" s="19"/>
      <c r="K157" s="19"/>
      <c r="L157" s="19"/>
      <c r="M157" s="81">
        <f>IF(C157&gt;A_Stammdaten!$B$12,0,SUM(D157,E157,G157,I157:J157)-SUM(F157,H157,K157:L157))</f>
        <v>0</v>
      </c>
      <c r="N157" s="19"/>
      <c r="O157" s="19"/>
      <c r="P157" s="19"/>
      <c r="Q157" s="81">
        <f t="shared" si="36"/>
        <v>0</v>
      </c>
      <c r="R157" s="82">
        <f>IF(ISBLANK($B157),0,VLOOKUP($B157,Listen!$A$2:$C$45,2,FALSE))</f>
        <v>0</v>
      </c>
      <c r="S157" s="82">
        <f>IF(ISBLANK($B157),0,VLOOKUP($B157,Listen!$A$2:$C$45,3,FALSE))</f>
        <v>0</v>
      </c>
      <c r="T157" s="51">
        <f t="shared" si="28"/>
        <v>0</v>
      </c>
      <c r="U157" s="51">
        <f t="shared" si="37"/>
        <v>0</v>
      </c>
      <c r="V157" s="51">
        <f t="shared" si="37"/>
        <v>0</v>
      </c>
      <c r="W157" s="51">
        <f t="shared" si="37"/>
        <v>0</v>
      </c>
      <c r="X157" s="51">
        <f t="shared" si="37"/>
        <v>0</v>
      </c>
      <c r="Y157" s="51">
        <f t="shared" si="37"/>
        <v>0</v>
      </c>
      <c r="Z157" s="51">
        <f t="shared" si="37"/>
        <v>0</v>
      </c>
      <c r="AA157" s="53">
        <f t="shared" si="26"/>
        <v>0</v>
      </c>
      <c r="AB157" s="53">
        <f>IF(C157=A_Stammdaten!$B$12,D_SAV!$Q157-D_SAV!$AC157,HLOOKUP(A_Stammdaten!$B$12-1,$AD$4:$AJ$1000,ROW(C157)-3,FALSE)-$AC157)</f>
        <v>0</v>
      </c>
      <c r="AC157" s="53">
        <f>HLOOKUP(A_Stammdaten!$B$12,$AD$4:$AJ$1000,ROW(C157)-3,FALSE)</f>
        <v>0</v>
      </c>
      <c r="AD157" s="53">
        <f t="shared" si="29"/>
        <v>0</v>
      </c>
      <c r="AE157" s="53">
        <f t="shared" si="30"/>
        <v>0</v>
      </c>
      <c r="AF157" s="53">
        <f t="shared" si="31"/>
        <v>0</v>
      </c>
      <c r="AG157" s="53">
        <f t="shared" si="32"/>
        <v>0</v>
      </c>
      <c r="AH157" s="53">
        <f t="shared" si="33"/>
        <v>0</v>
      </c>
      <c r="AI157" s="53">
        <f t="shared" si="34"/>
        <v>0</v>
      </c>
      <c r="AJ157" s="53">
        <f t="shared" si="35"/>
        <v>0</v>
      </c>
    </row>
    <row r="158" spans="1:36" s="35" customFormat="1" x14ac:dyDescent="0.25">
      <c r="A158" s="19"/>
      <c r="B158" s="19"/>
      <c r="C158" s="37"/>
      <c r="D158" s="19"/>
      <c r="E158" s="19"/>
      <c r="F158" s="19"/>
      <c r="G158" s="19"/>
      <c r="H158" s="19"/>
      <c r="I158" s="19"/>
      <c r="J158" s="19"/>
      <c r="K158" s="19"/>
      <c r="L158" s="19"/>
      <c r="M158" s="81">
        <f>IF(C158&gt;A_Stammdaten!$B$12,0,SUM(D158,E158,G158,I158:J158)-SUM(F158,H158,K158:L158))</f>
        <v>0</v>
      </c>
      <c r="N158" s="19"/>
      <c r="O158" s="19"/>
      <c r="P158" s="19"/>
      <c r="Q158" s="81">
        <f t="shared" si="36"/>
        <v>0</v>
      </c>
      <c r="R158" s="82">
        <f>IF(ISBLANK($B158),0,VLOOKUP($B158,Listen!$A$2:$C$45,2,FALSE))</f>
        <v>0</v>
      </c>
      <c r="S158" s="82">
        <f>IF(ISBLANK($B158),0,VLOOKUP($B158,Listen!$A$2:$C$45,3,FALSE))</f>
        <v>0</v>
      </c>
      <c r="T158" s="51">
        <f t="shared" si="28"/>
        <v>0</v>
      </c>
      <c r="U158" s="51">
        <f t="shared" si="37"/>
        <v>0</v>
      </c>
      <c r="V158" s="51">
        <f t="shared" si="37"/>
        <v>0</v>
      </c>
      <c r="W158" s="51">
        <f t="shared" si="37"/>
        <v>0</v>
      </c>
      <c r="X158" s="51">
        <f t="shared" si="37"/>
        <v>0</v>
      </c>
      <c r="Y158" s="51">
        <f t="shared" si="37"/>
        <v>0</v>
      </c>
      <c r="Z158" s="51">
        <f t="shared" si="37"/>
        <v>0</v>
      </c>
      <c r="AA158" s="53">
        <f t="shared" si="26"/>
        <v>0</v>
      </c>
      <c r="AB158" s="53">
        <f>IF(C158=A_Stammdaten!$B$12,D_SAV!$Q158-D_SAV!$AC158,HLOOKUP(A_Stammdaten!$B$12-1,$AD$4:$AJ$1000,ROW(C158)-3,FALSE)-$AC158)</f>
        <v>0</v>
      </c>
      <c r="AC158" s="53">
        <f>HLOOKUP(A_Stammdaten!$B$12,$AD$4:$AJ$1000,ROW(C158)-3,FALSE)</f>
        <v>0</v>
      </c>
      <c r="AD158" s="53">
        <f t="shared" si="29"/>
        <v>0</v>
      </c>
      <c r="AE158" s="53">
        <f t="shared" si="30"/>
        <v>0</v>
      </c>
      <c r="AF158" s="53">
        <f t="shared" si="31"/>
        <v>0</v>
      </c>
      <c r="AG158" s="53">
        <f t="shared" si="32"/>
        <v>0</v>
      </c>
      <c r="AH158" s="53">
        <f t="shared" si="33"/>
        <v>0</v>
      </c>
      <c r="AI158" s="53">
        <f t="shared" si="34"/>
        <v>0</v>
      </c>
      <c r="AJ158" s="53">
        <f t="shared" si="35"/>
        <v>0</v>
      </c>
    </row>
    <row r="159" spans="1:36" s="35" customFormat="1" x14ac:dyDescent="0.25">
      <c r="A159" s="19"/>
      <c r="B159" s="19"/>
      <c r="C159" s="37"/>
      <c r="D159" s="19"/>
      <c r="E159" s="19"/>
      <c r="F159" s="19"/>
      <c r="G159" s="19"/>
      <c r="H159" s="19"/>
      <c r="I159" s="19"/>
      <c r="J159" s="19"/>
      <c r="K159" s="19"/>
      <c r="L159" s="19"/>
      <c r="M159" s="81">
        <f>IF(C159&gt;A_Stammdaten!$B$12,0,SUM(D159,E159,G159,I159:J159)-SUM(F159,H159,K159:L159))</f>
        <v>0</v>
      </c>
      <c r="N159" s="19"/>
      <c r="O159" s="19"/>
      <c r="P159" s="19"/>
      <c r="Q159" s="81">
        <f t="shared" si="36"/>
        <v>0</v>
      </c>
      <c r="R159" s="82">
        <f>IF(ISBLANK($B159),0,VLOOKUP($B159,Listen!$A$2:$C$45,2,FALSE))</f>
        <v>0</v>
      </c>
      <c r="S159" s="82">
        <f>IF(ISBLANK($B159),0,VLOOKUP($B159,Listen!$A$2:$C$45,3,FALSE))</f>
        <v>0</v>
      </c>
      <c r="T159" s="51">
        <f t="shared" si="28"/>
        <v>0</v>
      </c>
      <c r="U159" s="51">
        <f t="shared" si="37"/>
        <v>0</v>
      </c>
      <c r="V159" s="51">
        <f t="shared" si="37"/>
        <v>0</v>
      </c>
      <c r="W159" s="51">
        <f t="shared" si="37"/>
        <v>0</v>
      </c>
      <c r="X159" s="51">
        <f t="shared" si="37"/>
        <v>0</v>
      </c>
      <c r="Y159" s="51">
        <f t="shared" si="37"/>
        <v>0</v>
      </c>
      <c r="Z159" s="51">
        <f t="shared" si="37"/>
        <v>0</v>
      </c>
      <c r="AA159" s="53">
        <f t="shared" si="26"/>
        <v>0</v>
      </c>
      <c r="AB159" s="53">
        <f>IF(C159=A_Stammdaten!$B$12,D_SAV!$Q159-D_SAV!$AC159,HLOOKUP(A_Stammdaten!$B$12-1,$AD$4:$AJ$1000,ROW(C159)-3,FALSE)-$AC159)</f>
        <v>0</v>
      </c>
      <c r="AC159" s="53">
        <f>HLOOKUP(A_Stammdaten!$B$12,$AD$4:$AJ$1000,ROW(C159)-3,FALSE)</f>
        <v>0</v>
      </c>
      <c r="AD159" s="53">
        <f t="shared" si="29"/>
        <v>0</v>
      </c>
      <c r="AE159" s="53">
        <f t="shared" si="30"/>
        <v>0</v>
      </c>
      <c r="AF159" s="53">
        <f t="shared" si="31"/>
        <v>0</v>
      </c>
      <c r="AG159" s="53">
        <f t="shared" si="32"/>
        <v>0</v>
      </c>
      <c r="AH159" s="53">
        <f t="shared" si="33"/>
        <v>0</v>
      </c>
      <c r="AI159" s="53">
        <f t="shared" si="34"/>
        <v>0</v>
      </c>
      <c r="AJ159" s="53">
        <f t="shared" si="35"/>
        <v>0</v>
      </c>
    </row>
    <row r="160" spans="1:36" s="35" customFormat="1" x14ac:dyDescent="0.25">
      <c r="A160" s="19"/>
      <c r="B160" s="19"/>
      <c r="C160" s="37"/>
      <c r="D160" s="19"/>
      <c r="E160" s="19"/>
      <c r="F160" s="19"/>
      <c r="G160" s="19"/>
      <c r="H160" s="19"/>
      <c r="I160" s="19"/>
      <c r="J160" s="19"/>
      <c r="K160" s="19"/>
      <c r="L160" s="19"/>
      <c r="M160" s="81">
        <f>IF(C160&gt;A_Stammdaten!$B$12,0,SUM(D160,E160,G160,I160:J160)-SUM(F160,H160,K160:L160))</f>
        <v>0</v>
      </c>
      <c r="N160" s="19"/>
      <c r="O160" s="19"/>
      <c r="P160" s="19"/>
      <c r="Q160" s="81">
        <f t="shared" si="36"/>
        <v>0</v>
      </c>
      <c r="R160" s="82">
        <f>IF(ISBLANK($B160),0,VLOOKUP($B160,Listen!$A$2:$C$45,2,FALSE))</f>
        <v>0</v>
      </c>
      <c r="S160" s="82">
        <f>IF(ISBLANK($B160),0,VLOOKUP($B160,Listen!$A$2:$C$45,3,FALSE))</f>
        <v>0</v>
      </c>
      <c r="T160" s="51">
        <f t="shared" si="28"/>
        <v>0</v>
      </c>
      <c r="U160" s="51">
        <f t="shared" si="37"/>
        <v>0</v>
      </c>
      <c r="V160" s="51">
        <f t="shared" si="37"/>
        <v>0</v>
      </c>
      <c r="W160" s="51">
        <f t="shared" si="37"/>
        <v>0</v>
      </c>
      <c r="X160" s="51">
        <f t="shared" si="37"/>
        <v>0</v>
      </c>
      <c r="Y160" s="51">
        <f t="shared" si="37"/>
        <v>0</v>
      </c>
      <c r="Z160" s="51">
        <f t="shared" si="37"/>
        <v>0</v>
      </c>
      <c r="AA160" s="53">
        <f t="shared" si="26"/>
        <v>0</v>
      </c>
      <c r="AB160" s="53">
        <f>IF(C160=A_Stammdaten!$B$12,D_SAV!$Q160-D_SAV!$AC160,HLOOKUP(A_Stammdaten!$B$12-1,$AD$4:$AJ$1000,ROW(C160)-3,FALSE)-$AC160)</f>
        <v>0</v>
      </c>
      <c r="AC160" s="53">
        <f>HLOOKUP(A_Stammdaten!$B$12,$AD$4:$AJ$1000,ROW(C160)-3,FALSE)</f>
        <v>0</v>
      </c>
      <c r="AD160" s="53">
        <f t="shared" si="29"/>
        <v>0</v>
      </c>
      <c r="AE160" s="53">
        <f t="shared" si="30"/>
        <v>0</v>
      </c>
      <c r="AF160" s="53">
        <f t="shared" si="31"/>
        <v>0</v>
      </c>
      <c r="AG160" s="53">
        <f t="shared" si="32"/>
        <v>0</v>
      </c>
      <c r="AH160" s="53">
        <f t="shared" si="33"/>
        <v>0</v>
      </c>
      <c r="AI160" s="53">
        <f t="shared" si="34"/>
        <v>0</v>
      </c>
      <c r="AJ160" s="53">
        <f t="shared" si="35"/>
        <v>0</v>
      </c>
    </row>
    <row r="161" spans="1:36" s="35" customFormat="1" x14ac:dyDescent="0.25">
      <c r="A161" s="19"/>
      <c r="B161" s="19"/>
      <c r="C161" s="37"/>
      <c r="D161" s="19"/>
      <c r="E161" s="19"/>
      <c r="F161" s="19"/>
      <c r="G161" s="19"/>
      <c r="H161" s="19"/>
      <c r="I161" s="19"/>
      <c r="J161" s="19"/>
      <c r="K161" s="19"/>
      <c r="L161" s="19"/>
      <c r="M161" s="81">
        <f>IF(C161&gt;A_Stammdaten!$B$12,0,SUM(D161,E161,G161,I161:J161)-SUM(F161,H161,K161:L161))</f>
        <v>0</v>
      </c>
      <c r="N161" s="19"/>
      <c r="O161" s="19"/>
      <c r="P161" s="19"/>
      <c r="Q161" s="81">
        <f t="shared" si="36"/>
        <v>0</v>
      </c>
      <c r="R161" s="82">
        <f>IF(ISBLANK($B161),0,VLOOKUP($B161,Listen!$A$2:$C$45,2,FALSE))</f>
        <v>0</v>
      </c>
      <c r="S161" s="82">
        <f>IF(ISBLANK($B161),0,VLOOKUP($B161,Listen!$A$2:$C$45,3,FALSE))</f>
        <v>0</v>
      </c>
      <c r="T161" s="51">
        <f t="shared" si="28"/>
        <v>0</v>
      </c>
      <c r="U161" s="51">
        <f t="shared" si="37"/>
        <v>0</v>
      </c>
      <c r="V161" s="51">
        <f t="shared" si="37"/>
        <v>0</v>
      </c>
      <c r="W161" s="51">
        <f t="shared" si="37"/>
        <v>0</v>
      </c>
      <c r="X161" s="51">
        <f t="shared" si="37"/>
        <v>0</v>
      </c>
      <c r="Y161" s="51">
        <f t="shared" si="37"/>
        <v>0</v>
      </c>
      <c r="Z161" s="51">
        <f t="shared" si="37"/>
        <v>0</v>
      </c>
      <c r="AA161" s="53">
        <f t="shared" si="26"/>
        <v>0</v>
      </c>
      <c r="AB161" s="53">
        <f>IF(C161=A_Stammdaten!$B$12,D_SAV!$Q161-D_SAV!$AC161,HLOOKUP(A_Stammdaten!$B$12-1,$AD$4:$AJ$1000,ROW(C161)-3,FALSE)-$AC161)</f>
        <v>0</v>
      </c>
      <c r="AC161" s="53">
        <f>HLOOKUP(A_Stammdaten!$B$12,$AD$4:$AJ$1000,ROW(C161)-3,FALSE)</f>
        <v>0</v>
      </c>
      <c r="AD161" s="53">
        <f t="shared" si="29"/>
        <v>0</v>
      </c>
      <c r="AE161" s="53">
        <f t="shared" si="30"/>
        <v>0</v>
      </c>
      <c r="AF161" s="53">
        <f t="shared" si="31"/>
        <v>0</v>
      </c>
      <c r="AG161" s="53">
        <f t="shared" si="32"/>
        <v>0</v>
      </c>
      <c r="AH161" s="53">
        <f t="shared" si="33"/>
        <v>0</v>
      </c>
      <c r="AI161" s="53">
        <f t="shared" si="34"/>
        <v>0</v>
      </c>
      <c r="AJ161" s="53">
        <f t="shared" si="35"/>
        <v>0</v>
      </c>
    </row>
    <row r="162" spans="1:36" s="35" customFormat="1" x14ac:dyDescent="0.25">
      <c r="A162" s="19"/>
      <c r="B162" s="19"/>
      <c r="C162" s="37"/>
      <c r="D162" s="19"/>
      <c r="E162" s="19"/>
      <c r="F162" s="19"/>
      <c r="G162" s="19"/>
      <c r="H162" s="19"/>
      <c r="I162" s="19"/>
      <c r="J162" s="19"/>
      <c r="K162" s="19"/>
      <c r="L162" s="19"/>
      <c r="M162" s="81">
        <f>IF(C162&gt;A_Stammdaten!$B$12,0,SUM(D162,E162,G162,I162:J162)-SUM(F162,H162,K162:L162))</f>
        <v>0</v>
      </c>
      <c r="N162" s="19"/>
      <c r="O162" s="19"/>
      <c r="P162" s="19"/>
      <c r="Q162" s="81">
        <f t="shared" si="36"/>
        <v>0</v>
      </c>
      <c r="R162" s="82">
        <f>IF(ISBLANK($B162),0,VLOOKUP($B162,Listen!$A$2:$C$45,2,FALSE))</f>
        <v>0</v>
      </c>
      <c r="S162" s="82">
        <f>IF(ISBLANK($B162),0,VLOOKUP($B162,Listen!$A$2:$C$45,3,FALSE))</f>
        <v>0</v>
      </c>
      <c r="T162" s="51">
        <f t="shared" si="28"/>
        <v>0</v>
      </c>
      <c r="U162" s="51">
        <f t="shared" si="37"/>
        <v>0</v>
      </c>
      <c r="V162" s="51">
        <f t="shared" si="37"/>
        <v>0</v>
      </c>
      <c r="W162" s="51">
        <f t="shared" si="37"/>
        <v>0</v>
      </c>
      <c r="X162" s="51">
        <f t="shared" si="37"/>
        <v>0</v>
      </c>
      <c r="Y162" s="51">
        <f t="shared" si="37"/>
        <v>0</v>
      </c>
      <c r="Z162" s="51">
        <f t="shared" si="37"/>
        <v>0</v>
      </c>
      <c r="AA162" s="53">
        <f t="shared" si="26"/>
        <v>0</v>
      </c>
      <c r="AB162" s="53">
        <f>IF(C162=A_Stammdaten!$B$12,D_SAV!$Q162-D_SAV!$AC162,HLOOKUP(A_Stammdaten!$B$12-1,$AD$4:$AJ$1000,ROW(C162)-3,FALSE)-$AC162)</f>
        <v>0</v>
      </c>
      <c r="AC162" s="53">
        <f>HLOOKUP(A_Stammdaten!$B$12,$AD$4:$AJ$1000,ROW(C162)-3,FALSE)</f>
        <v>0</v>
      </c>
      <c r="AD162" s="53">
        <f t="shared" si="29"/>
        <v>0</v>
      </c>
      <c r="AE162" s="53">
        <f t="shared" si="30"/>
        <v>0</v>
      </c>
      <c r="AF162" s="53">
        <f t="shared" si="31"/>
        <v>0</v>
      </c>
      <c r="AG162" s="53">
        <f t="shared" si="32"/>
        <v>0</v>
      </c>
      <c r="AH162" s="53">
        <f t="shared" si="33"/>
        <v>0</v>
      </c>
      <c r="AI162" s="53">
        <f t="shared" si="34"/>
        <v>0</v>
      </c>
      <c r="AJ162" s="53">
        <f t="shared" si="35"/>
        <v>0</v>
      </c>
    </row>
    <row r="163" spans="1:36" s="35" customFormat="1" x14ac:dyDescent="0.25">
      <c r="A163" s="19"/>
      <c r="B163" s="19"/>
      <c r="C163" s="37"/>
      <c r="D163" s="19"/>
      <c r="E163" s="19"/>
      <c r="F163" s="19"/>
      <c r="G163" s="19"/>
      <c r="H163" s="19"/>
      <c r="I163" s="19"/>
      <c r="J163" s="19"/>
      <c r="K163" s="19"/>
      <c r="L163" s="19"/>
      <c r="M163" s="81">
        <f>IF(C163&gt;A_Stammdaten!$B$12,0,SUM(D163,E163,G163,I163:J163)-SUM(F163,H163,K163:L163))</f>
        <v>0</v>
      </c>
      <c r="N163" s="19"/>
      <c r="O163" s="19"/>
      <c r="P163" s="19"/>
      <c r="Q163" s="81">
        <f t="shared" si="36"/>
        <v>0</v>
      </c>
      <c r="R163" s="82">
        <f>IF(ISBLANK($B163),0,VLOOKUP($B163,Listen!$A$2:$C$45,2,FALSE))</f>
        <v>0</v>
      </c>
      <c r="S163" s="82">
        <f>IF(ISBLANK($B163),0,VLOOKUP($B163,Listen!$A$2:$C$45,3,FALSE))</f>
        <v>0</v>
      </c>
      <c r="T163" s="51">
        <f t="shared" si="28"/>
        <v>0</v>
      </c>
      <c r="U163" s="51">
        <f t="shared" si="37"/>
        <v>0</v>
      </c>
      <c r="V163" s="51">
        <f t="shared" si="37"/>
        <v>0</v>
      </c>
      <c r="W163" s="51">
        <f t="shared" si="37"/>
        <v>0</v>
      </c>
      <c r="X163" s="51">
        <f t="shared" si="37"/>
        <v>0</v>
      </c>
      <c r="Y163" s="51">
        <f t="shared" si="37"/>
        <v>0</v>
      </c>
      <c r="Z163" s="51">
        <f t="shared" si="37"/>
        <v>0</v>
      </c>
      <c r="AA163" s="53">
        <f t="shared" ref="AA163:AA226" si="38">AC163+AB163</f>
        <v>0</v>
      </c>
      <c r="AB163" s="53">
        <f>IF(C163=A_Stammdaten!$B$12,D_SAV!$Q163-D_SAV!$AC163,HLOOKUP(A_Stammdaten!$B$12-1,$AD$4:$AJ$1000,ROW(C163)-3,FALSE)-$AC163)</f>
        <v>0</v>
      </c>
      <c r="AC163" s="53">
        <f>HLOOKUP(A_Stammdaten!$B$12,$AD$4:$AJ$1000,ROW(C163)-3,FALSE)</f>
        <v>0</v>
      </c>
      <c r="AD163" s="53">
        <f t="shared" si="29"/>
        <v>0</v>
      </c>
      <c r="AE163" s="53">
        <f t="shared" si="30"/>
        <v>0</v>
      </c>
      <c r="AF163" s="53">
        <f t="shared" si="31"/>
        <v>0</v>
      </c>
      <c r="AG163" s="53">
        <f t="shared" si="32"/>
        <v>0</v>
      </c>
      <c r="AH163" s="53">
        <f t="shared" si="33"/>
        <v>0</v>
      </c>
      <c r="AI163" s="53">
        <f t="shared" si="34"/>
        <v>0</v>
      </c>
      <c r="AJ163" s="53">
        <f t="shared" si="35"/>
        <v>0</v>
      </c>
    </row>
    <row r="164" spans="1:36" s="35" customFormat="1" x14ac:dyDescent="0.25">
      <c r="A164" s="19"/>
      <c r="B164" s="19"/>
      <c r="C164" s="37"/>
      <c r="D164" s="19"/>
      <c r="E164" s="19"/>
      <c r="F164" s="19"/>
      <c r="G164" s="19"/>
      <c r="H164" s="19"/>
      <c r="I164" s="19"/>
      <c r="J164" s="19"/>
      <c r="K164" s="19"/>
      <c r="L164" s="19"/>
      <c r="M164" s="81">
        <f>IF(C164&gt;A_Stammdaten!$B$12,0,SUM(D164,E164,G164,I164:J164)-SUM(F164,H164,K164:L164))</f>
        <v>0</v>
      </c>
      <c r="N164" s="19"/>
      <c r="O164" s="19"/>
      <c r="P164" s="19"/>
      <c r="Q164" s="81">
        <f t="shared" si="36"/>
        <v>0</v>
      </c>
      <c r="R164" s="82">
        <f>IF(ISBLANK($B164),0,VLOOKUP($B164,Listen!$A$2:$C$45,2,FALSE))</f>
        <v>0</v>
      </c>
      <c r="S164" s="82">
        <f>IF(ISBLANK($B164),0,VLOOKUP($B164,Listen!$A$2:$C$45,3,FALSE))</f>
        <v>0</v>
      </c>
      <c r="T164" s="51">
        <f t="shared" si="28"/>
        <v>0</v>
      </c>
      <c r="U164" s="51">
        <f t="shared" si="37"/>
        <v>0</v>
      </c>
      <c r="V164" s="51">
        <f t="shared" si="37"/>
        <v>0</v>
      </c>
      <c r="W164" s="51">
        <f t="shared" si="37"/>
        <v>0</v>
      </c>
      <c r="X164" s="51">
        <f t="shared" si="37"/>
        <v>0</v>
      </c>
      <c r="Y164" s="51">
        <f t="shared" si="37"/>
        <v>0</v>
      </c>
      <c r="Z164" s="51">
        <f t="shared" si="37"/>
        <v>0</v>
      </c>
      <c r="AA164" s="53">
        <f t="shared" si="38"/>
        <v>0</v>
      </c>
      <c r="AB164" s="53">
        <f>IF(C164=A_Stammdaten!$B$12,D_SAV!$Q164-D_SAV!$AC164,HLOOKUP(A_Stammdaten!$B$12-1,$AD$4:$AJ$1000,ROW(C164)-3,FALSE)-$AC164)</f>
        <v>0</v>
      </c>
      <c r="AC164" s="53">
        <f>HLOOKUP(A_Stammdaten!$B$12,$AD$4:$AJ$1000,ROW(C164)-3,FALSE)</f>
        <v>0</v>
      </c>
      <c r="AD164" s="53">
        <f t="shared" si="29"/>
        <v>0</v>
      </c>
      <c r="AE164" s="53">
        <f t="shared" si="30"/>
        <v>0</v>
      </c>
      <c r="AF164" s="53">
        <f t="shared" si="31"/>
        <v>0</v>
      </c>
      <c r="AG164" s="53">
        <f t="shared" si="32"/>
        <v>0</v>
      </c>
      <c r="AH164" s="53">
        <f t="shared" si="33"/>
        <v>0</v>
      </c>
      <c r="AI164" s="53">
        <f t="shared" si="34"/>
        <v>0</v>
      </c>
      <c r="AJ164" s="53">
        <f t="shared" si="35"/>
        <v>0</v>
      </c>
    </row>
    <row r="165" spans="1:36" s="35" customFormat="1" x14ac:dyDescent="0.25">
      <c r="A165" s="19"/>
      <c r="B165" s="19"/>
      <c r="C165" s="37"/>
      <c r="D165" s="19"/>
      <c r="E165" s="19"/>
      <c r="F165" s="19"/>
      <c r="G165" s="19"/>
      <c r="H165" s="19"/>
      <c r="I165" s="19"/>
      <c r="J165" s="19"/>
      <c r="K165" s="19"/>
      <c r="L165" s="19"/>
      <c r="M165" s="81">
        <f>IF(C165&gt;A_Stammdaten!$B$12,0,SUM(D165,E165,G165,I165:J165)-SUM(F165,H165,K165:L165))</f>
        <v>0</v>
      </c>
      <c r="N165" s="19"/>
      <c r="O165" s="19"/>
      <c r="P165" s="19"/>
      <c r="Q165" s="81">
        <f t="shared" si="36"/>
        <v>0</v>
      </c>
      <c r="R165" s="82">
        <f>IF(ISBLANK($B165),0,VLOOKUP($B165,Listen!$A$2:$C$45,2,FALSE))</f>
        <v>0</v>
      </c>
      <c r="S165" s="82">
        <f>IF(ISBLANK($B165),0,VLOOKUP($B165,Listen!$A$2:$C$45,3,FALSE))</f>
        <v>0</v>
      </c>
      <c r="T165" s="51">
        <f t="shared" si="28"/>
        <v>0</v>
      </c>
      <c r="U165" s="51">
        <f t="shared" si="37"/>
        <v>0</v>
      </c>
      <c r="V165" s="51">
        <f t="shared" si="37"/>
        <v>0</v>
      </c>
      <c r="W165" s="51">
        <f t="shared" si="37"/>
        <v>0</v>
      </c>
      <c r="X165" s="51">
        <f t="shared" si="37"/>
        <v>0</v>
      </c>
      <c r="Y165" s="51">
        <f t="shared" si="37"/>
        <v>0</v>
      </c>
      <c r="Z165" s="51">
        <f t="shared" si="37"/>
        <v>0</v>
      </c>
      <c r="AA165" s="53">
        <f t="shared" si="38"/>
        <v>0</v>
      </c>
      <c r="AB165" s="53">
        <f>IF(C165=A_Stammdaten!$B$12,D_SAV!$Q165-D_SAV!$AC165,HLOOKUP(A_Stammdaten!$B$12-1,$AD$4:$AJ$1000,ROW(C165)-3,FALSE)-$AC165)</f>
        <v>0</v>
      </c>
      <c r="AC165" s="53">
        <f>HLOOKUP(A_Stammdaten!$B$12,$AD$4:$AJ$1000,ROW(C165)-3,FALSE)</f>
        <v>0</v>
      </c>
      <c r="AD165" s="53">
        <f t="shared" si="29"/>
        <v>0</v>
      </c>
      <c r="AE165" s="53">
        <f t="shared" si="30"/>
        <v>0</v>
      </c>
      <c r="AF165" s="53">
        <f t="shared" si="31"/>
        <v>0</v>
      </c>
      <c r="AG165" s="53">
        <f t="shared" si="32"/>
        <v>0</v>
      </c>
      <c r="AH165" s="53">
        <f t="shared" si="33"/>
        <v>0</v>
      </c>
      <c r="AI165" s="53">
        <f t="shared" si="34"/>
        <v>0</v>
      </c>
      <c r="AJ165" s="53">
        <f t="shared" si="35"/>
        <v>0</v>
      </c>
    </row>
    <row r="166" spans="1:36" s="35" customFormat="1" x14ac:dyDescent="0.25">
      <c r="A166" s="19"/>
      <c r="B166" s="19"/>
      <c r="C166" s="37"/>
      <c r="D166" s="19"/>
      <c r="E166" s="19"/>
      <c r="F166" s="19"/>
      <c r="G166" s="19"/>
      <c r="H166" s="19"/>
      <c r="I166" s="19"/>
      <c r="J166" s="19"/>
      <c r="K166" s="19"/>
      <c r="L166" s="19"/>
      <c r="M166" s="81">
        <f>IF(C166&gt;A_Stammdaten!$B$12,0,SUM(D166,E166,G166,I166:J166)-SUM(F166,H166,K166:L166))</f>
        <v>0</v>
      </c>
      <c r="N166" s="19"/>
      <c r="O166" s="19"/>
      <c r="P166" s="19"/>
      <c r="Q166" s="81">
        <f t="shared" si="36"/>
        <v>0</v>
      </c>
      <c r="R166" s="82">
        <f>IF(ISBLANK($B166),0,VLOOKUP($B166,Listen!$A$2:$C$45,2,FALSE))</f>
        <v>0</v>
      </c>
      <c r="S166" s="82">
        <f>IF(ISBLANK($B166),0,VLOOKUP($B166,Listen!$A$2:$C$45,3,FALSE))</f>
        <v>0</v>
      </c>
      <c r="T166" s="51">
        <f t="shared" si="28"/>
        <v>0</v>
      </c>
      <c r="U166" s="51">
        <f t="shared" si="37"/>
        <v>0</v>
      </c>
      <c r="V166" s="51">
        <f t="shared" si="37"/>
        <v>0</v>
      </c>
      <c r="W166" s="51">
        <f t="shared" si="37"/>
        <v>0</v>
      </c>
      <c r="X166" s="51">
        <f t="shared" si="37"/>
        <v>0</v>
      </c>
      <c r="Y166" s="51">
        <f t="shared" si="37"/>
        <v>0</v>
      </c>
      <c r="Z166" s="51">
        <f t="shared" si="37"/>
        <v>0</v>
      </c>
      <c r="AA166" s="53">
        <f t="shared" si="38"/>
        <v>0</v>
      </c>
      <c r="AB166" s="53">
        <f>IF(C166=A_Stammdaten!$B$12,D_SAV!$Q166-D_SAV!$AC166,HLOOKUP(A_Stammdaten!$B$12-1,$AD$4:$AJ$1000,ROW(C166)-3,FALSE)-$AC166)</f>
        <v>0</v>
      </c>
      <c r="AC166" s="53">
        <f>HLOOKUP(A_Stammdaten!$B$12,$AD$4:$AJ$1000,ROW(C166)-3,FALSE)</f>
        <v>0</v>
      </c>
      <c r="AD166" s="53">
        <f t="shared" si="29"/>
        <v>0</v>
      </c>
      <c r="AE166" s="53">
        <f t="shared" si="30"/>
        <v>0</v>
      </c>
      <c r="AF166" s="53">
        <f t="shared" si="31"/>
        <v>0</v>
      </c>
      <c r="AG166" s="53">
        <f t="shared" si="32"/>
        <v>0</v>
      </c>
      <c r="AH166" s="53">
        <f t="shared" si="33"/>
        <v>0</v>
      </c>
      <c r="AI166" s="53">
        <f t="shared" si="34"/>
        <v>0</v>
      </c>
      <c r="AJ166" s="53">
        <f t="shared" si="35"/>
        <v>0</v>
      </c>
    </row>
    <row r="167" spans="1:36" s="35" customFormat="1" x14ac:dyDescent="0.25">
      <c r="A167" s="19"/>
      <c r="B167" s="19"/>
      <c r="C167" s="37"/>
      <c r="D167" s="19"/>
      <c r="E167" s="19"/>
      <c r="F167" s="19"/>
      <c r="G167" s="19"/>
      <c r="H167" s="19"/>
      <c r="I167" s="19"/>
      <c r="J167" s="19"/>
      <c r="K167" s="19"/>
      <c r="L167" s="19"/>
      <c r="M167" s="81">
        <f>IF(C167&gt;A_Stammdaten!$B$12,0,SUM(D167,E167,G167,I167:J167)-SUM(F167,H167,K167:L167))</f>
        <v>0</v>
      </c>
      <c r="N167" s="19"/>
      <c r="O167" s="19"/>
      <c r="P167" s="19"/>
      <c r="Q167" s="81">
        <f t="shared" si="36"/>
        <v>0</v>
      </c>
      <c r="R167" s="82">
        <f>IF(ISBLANK($B167),0,VLOOKUP($B167,Listen!$A$2:$C$45,2,FALSE))</f>
        <v>0</v>
      </c>
      <c r="S167" s="82">
        <f>IF(ISBLANK($B167),0,VLOOKUP($B167,Listen!$A$2:$C$45,3,FALSE))</f>
        <v>0</v>
      </c>
      <c r="T167" s="51">
        <f t="shared" si="28"/>
        <v>0</v>
      </c>
      <c r="U167" s="51">
        <f t="shared" si="37"/>
        <v>0</v>
      </c>
      <c r="V167" s="51">
        <f t="shared" si="37"/>
        <v>0</v>
      </c>
      <c r="W167" s="51">
        <f t="shared" si="37"/>
        <v>0</v>
      </c>
      <c r="X167" s="51">
        <f t="shared" si="37"/>
        <v>0</v>
      </c>
      <c r="Y167" s="51">
        <f t="shared" si="37"/>
        <v>0</v>
      </c>
      <c r="Z167" s="51">
        <f t="shared" si="37"/>
        <v>0</v>
      </c>
      <c r="AA167" s="53">
        <f t="shared" si="38"/>
        <v>0</v>
      </c>
      <c r="AB167" s="53">
        <f>IF(C167=A_Stammdaten!$B$12,D_SAV!$Q167-D_SAV!$AC167,HLOOKUP(A_Stammdaten!$B$12-1,$AD$4:$AJ$1000,ROW(C167)-3,FALSE)-$AC167)</f>
        <v>0</v>
      </c>
      <c r="AC167" s="53">
        <f>HLOOKUP(A_Stammdaten!$B$12,$AD$4:$AJ$1000,ROW(C167)-3,FALSE)</f>
        <v>0</v>
      </c>
      <c r="AD167" s="53">
        <f t="shared" si="29"/>
        <v>0</v>
      </c>
      <c r="AE167" s="53">
        <f t="shared" si="30"/>
        <v>0</v>
      </c>
      <c r="AF167" s="53">
        <f t="shared" si="31"/>
        <v>0</v>
      </c>
      <c r="AG167" s="53">
        <f t="shared" si="32"/>
        <v>0</v>
      </c>
      <c r="AH167" s="53">
        <f t="shared" si="33"/>
        <v>0</v>
      </c>
      <c r="AI167" s="53">
        <f t="shared" si="34"/>
        <v>0</v>
      </c>
      <c r="AJ167" s="53">
        <f t="shared" si="35"/>
        <v>0</v>
      </c>
    </row>
    <row r="168" spans="1:36" s="35" customFormat="1" x14ac:dyDescent="0.25">
      <c r="A168" s="19"/>
      <c r="B168" s="19"/>
      <c r="C168" s="37"/>
      <c r="D168" s="19"/>
      <c r="E168" s="19"/>
      <c r="F168" s="19"/>
      <c r="G168" s="19"/>
      <c r="H168" s="19"/>
      <c r="I168" s="19"/>
      <c r="J168" s="19"/>
      <c r="K168" s="19"/>
      <c r="L168" s="19"/>
      <c r="M168" s="81">
        <f>IF(C168&gt;A_Stammdaten!$B$12,0,SUM(D168,E168,G168,I168:J168)-SUM(F168,H168,K168:L168))</f>
        <v>0</v>
      </c>
      <c r="N168" s="19"/>
      <c r="O168" s="19"/>
      <c r="P168" s="19"/>
      <c r="Q168" s="81">
        <f t="shared" si="36"/>
        <v>0</v>
      </c>
      <c r="R168" s="82">
        <f>IF(ISBLANK($B168),0,VLOOKUP($B168,Listen!$A$2:$C$45,2,FALSE))</f>
        <v>0</v>
      </c>
      <c r="S168" s="82">
        <f>IF(ISBLANK($B168),0,VLOOKUP($B168,Listen!$A$2:$C$45,3,FALSE))</f>
        <v>0</v>
      </c>
      <c r="T168" s="51">
        <f t="shared" si="28"/>
        <v>0</v>
      </c>
      <c r="U168" s="51">
        <f t="shared" si="37"/>
        <v>0</v>
      </c>
      <c r="V168" s="51">
        <f t="shared" si="37"/>
        <v>0</v>
      </c>
      <c r="W168" s="51">
        <f t="shared" si="37"/>
        <v>0</v>
      </c>
      <c r="X168" s="51">
        <f t="shared" si="37"/>
        <v>0</v>
      </c>
      <c r="Y168" s="51">
        <f t="shared" si="37"/>
        <v>0</v>
      </c>
      <c r="Z168" s="51">
        <f t="shared" si="37"/>
        <v>0</v>
      </c>
      <c r="AA168" s="53">
        <f t="shared" si="38"/>
        <v>0</v>
      </c>
      <c r="AB168" s="53">
        <f>IF(C168=A_Stammdaten!$B$12,D_SAV!$Q168-D_SAV!$AC168,HLOOKUP(A_Stammdaten!$B$12-1,$AD$4:$AJ$1000,ROW(C168)-3,FALSE)-$AC168)</f>
        <v>0</v>
      </c>
      <c r="AC168" s="53">
        <f>HLOOKUP(A_Stammdaten!$B$12,$AD$4:$AJ$1000,ROW(C168)-3,FALSE)</f>
        <v>0</v>
      </c>
      <c r="AD168" s="53">
        <f t="shared" si="29"/>
        <v>0</v>
      </c>
      <c r="AE168" s="53">
        <f t="shared" si="30"/>
        <v>0</v>
      </c>
      <c r="AF168" s="53">
        <f t="shared" si="31"/>
        <v>0</v>
      </c>
      <c r="AG168" s="53">
        <f t="shared" si="32"/>
        <v>0</v>
      </c>
      <c r="AH168" s="53">
        <f t="shared" si="33"/>
        <v>0</v>
      </c>
      <c r="AI168" s="53">
        <f t="shared" si="34"/>
        <v>0</v>
      </c>
      <c r="AJ168" s="53">
        <f t="shared" si="35"/>
        <v>0</v>
      </c>
    </row>
    <row r="169" spans="1:36" s="35" customFormat="1" x14ac:dyDescent="0.25">
      <c r="A169" s="19"/>
      <c r="B169" s="19"/>
      <c r="C169" s="37"/>
      <c r="D169" s="19"/>
      <c r="E169" s="19"/>
      <c r="F169" s="19"/>
      <c r="G169" s="19"/>
      <c r="H169" s="19"/>
      <c r="I169" s="19"/>
      <c r="J169" s="19"/>
      <c r="K169" s="19"/>
      <c r="L169" s="19"/>
      <c r="M169" s="81">
        <f>IF(C169&gt;A_Stammdaten!$B$12,0,SUM(D169,E169,G169,I169:J169)-SUM(F169,H169,K169:L169))</f>
        <v>0</v>
      </c>
      <c r="N169" s="19"/>
      <c r="O169" s="19"/>
      <c r="P169" s="19"/>
      <c r="Q169" s="81">
        <f t="shared" si="36"/>
        <v>0</v>
      </c>
      <c r="R169" s="82">
        <f>IF(ISBLANK($B169),0,VLOOKUP($B169,Listen!$A$2:$C$45,2,FALSE))</f>
        <v>0</v>
      </c>
      <c r="S169" s="82">
        <f>IF(ISBLANK($B169),0,VLOOKUP($B169,Listen!$A$2:$C$45,3,FALSE))</f>
        <v>0</v>
      </c>
      <c r="T169" s="51">
        <f t="shared" si="28"/>
        <v>0</v>
      </c>
      <c r="U169" s="51">
        <f t="shared" si="37"/>
        <v>0</v>
      </c>
      <c r="V169" s="51">
        <f t="shared" si="37"/>
        <v>0</v>
      </c>
      <c r="W169" s="51">
        <f t="shared" si="37"/>
        <v>0</v>
      </c>
      <c r="X169" s="51">
        <f t="shared" si="37"/>
        <v>0</v>
      </c>
      <c r="Y169" s="51">
        <f t="shared" si="37"/>
        <v>0</v>
      </c>
      <c r="Z169" s="51">
        <f t="shared" si="37"/>
        <v>0</v>
      </c>
      <c r="AA169" s="53">
        <f t="shared" si="38"/>
        <v>0</v>
      </c>
      <c r="AB169" s="53">
        <f>IF(C169=A_Stammdaten!$B$12,D_SAV!$Q169-D_SAV!$AC169,HLOOKUP(A_Stammdaten!$B$12-1,$AD$4:$AJ$1000,ROW(C169)-3,FALSE)-$AC169)</f>
        <v>0</v>
      </c>
      <c r="AC169" s="53">
        <f>HLOOKUP(A_Stammdaten!$B$12,$AD$4:$AJ$1000,ROW(C169)-3,FALSE)</f>
        <v>0</v>
      </c>
      <c r="AD169" s="53">
        <f t="shared" si="29"/>
        <v>0</v>
      </c>
      <c r="AE169" s="53">
        <f t="shared" si="30"/>
        <v>0</v>
      </c>
      <c r="AF169" s="53">
        <f t="shared" si="31"/>
        <v>0</v>
      </c>
      <c r="AG169" s="53">
        <f t="shared" si="32"/>
        <v>0</v>
      </c>
      <c r="AH169" s="53">
        <f t="shared" si="33"/>
        <v>0</v>
      </c>
      <c r="AI169" s="53">
        <f t="shared" si="34"/>
        <v>0</v>
      </c>
      <c r="AJ169" s="53">
        <f t="shared" si="35"/>
        <v>0</v>
      </c>
    </row>
    <row r="170" spans="1:36" s="35" customFormat="1" x14ac:dyDescent="0.25">
      <c r="A170" s="19"/>
      <c r="B170" s="19"/>
      <c r="C170" s="37"/>
      <c r="D170" s="19"/>
      <c r="E170" s="19"/>
      <c r="F170" s="19"/>
      <c r="G170" s="19"/>
      <c r="H170" s="19"/>
      <c r="I170" s="19"/>
      <c r="J170" s="19"/>
      <c r="K170" s="19"/>
      <c r="L170" s="19"/>
      <c r="M170" s="81">
        <f>IF(C170&gt;A_Stammdaten!$B$12,0,SUM(D170,E170,G170,I170:J170)-SUM(F170,H170,K170:L170))</f>
        <v>0</v>
      </c>
      <c r="N170" s="19"/>
      <c r="O170" s="19"/>
      <c r="P170" s="19"/>
      <c r="Q170" s="81">
        <f t="shared" si="36"/>
        <v>0</v>
      </c>
      <c r="R170" s="82">
        <f>IF(ISBLANK($B170),0,VLOOKUP($B170,Listen!$A$2:$C$45,2,FALSE))</f>
        <v>0</v>
      </c>
      <c r="S170" s="82">
        <f>IF(ISBLANK($B170),0,VLOOKUP($B170,Listen!$A$2:$C$45,3,FALSE))</f>
        <v>0</v>
      </c>
      <c r="T170" s="51">
        <f t="shared" si="28"/>
        <v>0</v>
      </c>
      <c r="U170" s="51">
        <f t="shared" si="37"/>
        <v>0</v>
      </c>
      <c r="V170" s="51">
        <f t="shared" si="37"/>
        <v>0</v>
      </c>
      <c r="W170" s="51">
        <f t="shared" si="37"/>
        <v>0</v>
      </c>
      <c r="X170" s="51">
        <f t="shared" si="37"/>
        <v>0</v>
      </c>
      <c r="Y170" s="51">
        <f t="shared" si="37"/>
        <v>0</v>
      </c>
      <c r="Z170" s="51">
        <f t="shared" si="37"/>
        <v>0</v>
      </c>
      <c r="AA170" s="53">
        <f t="shared" si="38"/>
        <v>0</v>
      </c>
      <c r="AB170" s="53">
        <f>IF(C170=A_Stammdaten!$B$12,D_SAV!$Q170-D_SAV!$AC170,HLOOKUP(A_Stammdaten!$B$12-1,$AD$4:$AJ$1000,ROW(C170)-3,FALSE)-$AC170)</f>
        <v>0</v>
      </c>
      <c r="AC170" s="53">
        <f>HLOOKUP(A_Stammdaten!$B$12,$AD$4:$AJ$1000,ROW(C170)-3,FALSE)</f>
        <v>0</v>
      </c>
      <c r="AD170" s="53">
        <f t="shared" si="29"/>
        <v>0</v>
      </c>
      <c r="AE170" s="53">
        <f t="shared" si="30"/>
        <v>0</v>
      </c>
      <c r="AF170" s="53">
        <f t="shared" si="31"/>
        <v>0</v>
      </c>
      <c r="AG170" s="53">
        <f t="shared" si="32"/>
        <v>0</v>
      </c>
      <c r="AH170" s="53">
        <f t="shared" si="33"/>
        <v>0</v>
      </c>
      <c r="AI170" s="53">
        <f t="shared" si="34"/>
        <v>0</v>
      </c>
      <c r="AJ170" s="53">
        <f t="shared" si="35"/>
        <v>0</v>
      </c>
    </row>
    <row r="171" spans="1:36" s="35" customFormat="1" x14ac:dyDescent="0.25">
      <c r="A171" s="19"/>
      <c r="B171" s="19"/>
      <c r="C171" s="37"/>
      <c r="D171" s="19"/>
      <c r="E171" s="19"/>
      <c r="F171" s="19"/>
      <c r="G171" s="19"/>
      <c r="H171" s="19"/>
      <c r="I171" s="19"/>
      <c r="J171" s="19"/>
      <c r="K171" s="19"/>
      <c r="L171" s="19"/>
      <c r="M171" s="81">
        <f>IF(C171&gt;A_Stammdaten!$B$12,0,SUM(D171,E171,G171,I171:J171)-SUM(F171,H171,K171:L171))</f>
        <v>0</v>
      </c>
      <c r="N171" s="19"/>
      <c r="O171" s="19"/>
      <c r="P171" s="19"/>
      <c r="Q171" s="81">
        <f t="shared" si="36"/>
        <v>0</v>
      </c>
      <c r="R171" s="82">
        <f>IF(ISBLANK($B171),0,VLOOKUP($B171,Listen!$A$2:$C$45,2,FALSE))</f>
        <v>0</v>
      </c>
      <c r="S171" s="82">
        <f>IF(ISBLANK($B171),0,VLOOKUP($B171,Listen!$A$2:$C$45,3,FALSE))</f>
        <v>0</v>
      </c>
      <c r="T171" s="51">
        <f t="shared" si="28"/>
        <v>0</v>
      </c>
      <c r="U171" s="51">
        <f t="shared" si="37"/>
        <v>0</v>
      </c>
      <c r="V171" s="51">
        <f t="shared" si="37"/>
        <v>0</v>
      </c>
      <c r="W171" s="51">
        <f t="shared" si="37"/>
        <v>0</v>
      </c>
      <c r="X171" s="51">
        <f t="shared" si="37"/>
        <v>0</v>
      </c>
      <c r="Y171" s="51">
        <f t="shared" si="37"/>
        <v>0</v>
      </c>
      <c r="Z171" s="51">
        <f t="shared" si="37"/>
        <v>0</v>
      </c>
      <c r="AA171" s="53">
        <f t="shared" si="38"/>
        <v>0</v>
      </c>
      <c r="AB171" s="53">
        <f>IF(C171=A_Stammdaten!$B$12,D_SAV!$Q171-D_SAV!$AC171,HLOOKUP(A_Stammdaten!$B$12-1,$AD$4:$AJ$1000,ROW(C171)-3,FALSE)-$AC171)</f>
        <v>0</v>
      </c>
      <c r="AC171" s="53">
        <f>HLOOKUP(A_Stammdaten!$B$12,$AD$4:$AJ$1000,ROW(C171)-3,FALSE)</f>
        <v>0</v>
      </c>
      <c r="AD171" s="53">
        <f t="shared" si="29"/>
        <v>0</v>
      </c>
      <c r="AE171" s="53">
        <f t="shared" si="30"/>
        <v>0</v>
      </c>
      <c r="AF171" s="53">
        <f t="shared" si="31"/>
        <v>0</v>
      </c>
      <c r="AG171" s="53">
        <f t="shared" si="32"/>
        <v>0</v>
      </c>
      <c r="AH171" s="53">
        <f t="shared" si="33"/>
        <v>0</v>
      </c>
      <c r="AI171" s="53">
        <f t="shared" si="34"/>
        <v>0</v>
      </c>
      <c r="AJ171" s="53">
        <f t="shared" si="35"/>
        <v>0</v>
      </c>
    </row>
    <row r="172" spans="1:36" s="35" customFormat="1" x14ac:dyDescent="0.25">
      <c r="A172" s="19"/>
      <c r="B172" s="19"/>
      <c r="C172" s="37"/>
      <c r="D172" s="19"/>
      <c r="E172" s="19"/>
      <c r="F172" s="19"/>
      <c r="G172" s="19"/>
      <c r="H172" s="19"/>
      <c r="I172" s="19"/>
      <c r="J172" s="19"/>
      <c r="K172" s="19"/>
      <c r="L172" s="19"/>
      <c r="M172" s="81">
        <f>IF(C172&gt;A_Stammdaten!$B$12,0,SUM(D172,E172,G172,I172:J172)-SUM(F172,H172,K172:L172))</f>
        <v>0</v>
      </c>
      <c r="N172" s="19"/>
      <c r="O172" s="19"/>
      <c r="P172" s="19"/>
      <c r="Q172" s="81">
        <f t="shared" si="36"/>
        <v>0</v>
      </c>
      <c r="R172" s="82">
        <f>IF(ISBLANK($B172),0,VLOOKUP($B172,Listen!$A$2:$C$45,2,FALSE))</f>
        <v>0</v>
      </c>
      <c r="S172" s="82">
        <f>IF(ISBLANK($B172),0,VLOOKUP($B172,Listen!$A$2:$C$45,3,FALSE))</f>
        <v>0</v>
      </c>
      <c r="T172" s="51">
        <f t="shared" si="28"/>
        <v>0</v>
      </c>
      <c r="U172" s="51">
        <f t="shared" si="37"/>
        <v>0</v>
      </c>
      <c r="V172" s="51">
        <f t="shared" si="37"/>
        <v>0</v>
      </c>
      <c r="W172" s="51">
        <f t="shared" si="37"/>
        <v>0</v>
      </c>
      <c r="X172" s="51">
        <f t="shared" si="37"/>
        <v>0</v>
      </c>
      <c r="Y172" s="51">
        <f t="shared" si="37"/>
        <v>0</v>
      </c>
      <c r="Z172" s="51">
        <f t="shared" si="37"/>
        <v>0</v>
      </c>
      <c r="AA172" s="53">
        <f t="shared" si="38"/>
        <v>0</v>
      </c>
      <c r="AB172" s="53">
        <f>IF(C172=A_Stammdaten!$B$12,D_SAV!$Q172-D_SAV!$AC172,HLOOKUP(A_Stammdaten!$B$12-1,$AD$4:$AJ$1000,ROW(C172)-3,FALSE)-$AC172)</f>
        <v>0</v>
      </c>
      <c r="AC172" s="53">
        <f>HLOOKUP(A_Stammdaten!$B$12,$AD$4:$AJ$1000,ROW(C172)-3,FALSE)</f>
        <v>0</v>
      </c>
      <c r="AD172" s="53">
        <f t="shared" si="29"/>
        <v>0</v>
      </c>
      <c r="AE172" s="53">
        <f t="shared" si="30"/>
        <v>0</v>
      </c>
      <c r="AF172" s="53">
        <f t="shared" si="31"/>
        <v>0</v>
      </c>
      <c r="AG172" s="53">
        <f t="shared" si="32"/>
        <v>0</v>
      </c>
      <c r="AH172" s="53">
        <f t="shared" si="33"/>
        <v>0</v>
      </c>
      <c r="AI172" s="53">
        <f t="shared" si="34"/>
        <v>0</v>
      </c>
      <c r="AJ172" s="53">
        <f t="shared" si="35"/>
        <v>0</v>
      </c>
    </row>
    <row r="173" spans="1:36" s="35" customFormat="1" x14ac:dyDescent="0.25">
      <c r="A173" s="19"/>
      <c r="B173" s="19"/>
      <c r="C173" s="37"/>
      <c r="D173" s="19"/>
      <c r="E173" s="19"/>
      <c r="F173" s="19"/>
      <c r="G173" s="19"/>
      <c r="H173" s="19"/>
      <c r="I173" s="19"/>
      <c r="J173" s="19"/>
      <c r="K173" s="19"/>
      <c r="L173" s="19"/>
      <c r="M173" s="81">
        <f>IF(C173&gt;A_Stammdaten!$B$12,0,SUM(D173,E173,G173,I173:J173)-SUM(F173,H173,K173:L173))</f>
        <v>0</v>
      </c>
      <c r="N173" s="19"/>
      <c r="O173" s="19"/>
      <c r="P173" s="19"/>
      <c r="Q173" s="81">
        <f t="shared" si="36"/>
        <v>0</v>
      </c>
      <c r="R173" s="82">
        <f>IF(ISBLANK($B173),0,VLOOKUP($B173,Listen!$A$2:$C$45,2,FALSE))</f>
        <v>0</v>
      </c>
      <c r="S173" s="82">
        <f>IF(ISBLANK($B173),0,VLOOKUP($B173,Listen!$A$2:$C$45,3,FALSE))</f>
        <v>0</v>
      </c>
      <c r="T173" s="51">
        <f t="shared" si="28"/>
        <v>0</v>
      </c>
      <c r="U173" s="51">
        <f t="shared" si="37"/>
        <v>0</v>
      </c>
      <c r="V173" s="51">
        <f t="shared" si="37"/>
        <v>0</v>
      </c>
      <c r="W173" s="51">
        <f t="shared" si="37"/>
        <v>0</v>
      </c>
      <c r="X173" s="51">
        <f t="shared" si="37"/>
        <v>0</v>
      </c>
      <c r="Y173" s="51">
        <f t="shared" si="37"/>
        <v>0</v>
      </c>
      <c r="Z173" s="51">
        <f t="shared" si="37"/>
        <v>0</v>
      </c>
      <c r="AA173" s="53">
        <f t="shared" si="38"/>
        <v>0</v>
      </c>
      <c r="AB173" s="53">
        <f>IF(C173=A_Stammdaten!$B$12,D_SAV!$Q173-D_SAV!$AC173,HLOOKUP(A_Stammdaten!$B$12-1,$AD$4:$AJ$1000,ROW(C173)-3,FALSE)-$AC173)</f>
        <v>0</v>
      </c>
      <c r="AC173" s="53">
        <f>HLOOKUP(A_Stammdaten!$B$12,$AD$4:$AJ$1000,ROW(C173)-3,FALSE)</f>
        <v>0</v>
      </c>
      <c r="AD173" s="53">
        <f t="shared" si="29"/>
        <v>0</v>
      </c>
      <c r="AE173" s="53">
        <f t="shared" si="30"/>
        <v>0</v>
      </c>
      <c r="AF173" s="53">
        <f t="shared" si="31"/>
        <v>0</v>
      </c>
      <c r="AG173" s="53">
        <f t="shared" si="32"/>
        <v>0</v>
      </c>
      <c r="AH173" s="53">
        <f t="shared" si="33"/>
        <v>0</v>
      </c>
      <c r="AI173" s="53">
        <f t="shared" si="34"/>
        <v>0</v>
      </c>
      <c r="AJ173" s="53">
        <f t="shared" si="35"/>
        <v>0</v>
      </c>
    </row>
    <row r="174" spans="1:36" s="35" customFormat="1" x14ac:dyDescent="0.25">
      <c r="A174" s="19"/>
      <c r="B174" s="19"/>
      <c r="C174" s="37"/>
      <c r="D174" s="19"/>
      <c r="E174" s="19"/>
      <c r="F174" s="19"/>
      <c r="G174" s="19"/>
      <c r="H174" s="19"/>
      <c r="I174" s="19"/>
      <c r="J174" s="19"/>
      <c r="K174" s="19"/>
      <c r="L174" s="19"/>
      <c r="M174" s="81">
        <f>IF(C174&gt;A_Stammdaten!$B$12,0,SUM(D174,E174,G174,I174:J174)-SUM(F174,H174,K174:L174))</f>
        <v>0</v>
      </c>
      <c r="N174" s="19"/>
      <c r="O174" s="19"/>
      <c r="P174" s="19"/>
      <c r="Q174" s="81">
        <f t="shared" si="36"/>
        <v>0</v>
      </c>
      <c r="R174" s="82">
        <f>IF(ISBLANK($B174),0,VLOOKUP($B174,Listen!$A$2:$C$45,2,FALSE))</f>
        <v>0</v>
      </c>
      <c r="S174" s="82">
        <f>IF(ISBLANK($B174),0,VLOOKUP($B174,Listen!$A$2:$C$45,3,FALSE))</f>
        <v>0</v>
      </c>
      <c r="T174" s="51">
        <f t="shared" si="28"/>
        <v>0</v>
      </c>
      <c r="U174" s="51">
        <f t="shared" si="37"/>
        <v>0</v>
      </c>
      <c r="V174" s="51">
        <f t="shared" si="37"/>
        <v>0</v>
      </c>
      <c r="W174" s="51">
        <f t="shared" si="37"/>
        <v>0</v>
      </c>
      <c r="X174" s="51">
        <f t="shared" si="37"/>
        <v>0</v>
      </c>
      <c r="Y174" s="51">
        <f t="shared" si="37"/>
        <v>0</v>
      </c>
      <c r="Z174" s="51">
        <f t="shared" si="37"/>
        <v>0</v>
      </c>
      <c r="AA174" s="53">
        <f t="shared" si="38"/>
        <v>0</v>
      </c>
      <c r="AB174" s="53">
        <f>IF(C174=A_Stammdaten!$B$12,D_SAV!$Q174-D_SAV!$AC174,HLOOKUP(A_Stammdaten!$B$12-1,$AD$4:$AJ$1000,ROW(C174)-3,FALSE)-$AC174)</f>
        <v>0</v>
      </c>
      <c r="AC174" s="53">
        <f>HLOOKUP(A_Stammdaten!$B$12,$AD$4:$AJ$1000,ROW(C174)-3,FALSE)</f>
        <v>0</v>
      </c>
      <c r="AD174" s="53">
        <f t="shared" si="29"/>
        <v>0</v>
      </c>
      <c r="AE174" s="53">
        <f t="shared" si="30"/>
        <v>0</v>
      </c>
      <c r="AF174" s="53">
        <f t="shared" si="31"/>
        <v>0</v>
      </c>
      <c r="AG174" s="53">
        <f t="shared" si="32"/>
        <v>0</v>
      </c>
      <c r="AH174" s="53">
        <f t="shared" si="33"/>
        <v>0</v>
      </c>
      <c r="AI174" s="53">
        <f t="shared" si="34"/>
        <v>0</v>
      </c>
      <c r="AJ174" s="53">
        <f t="shared" si="35"/>
        <v>0</v>
      </c>
    </row>
    <row r="175" spans="1:36" s="35" customFormat="1" x14ac:dyDescent="0.25">
      <c r="A175" s="19"/>
      <c r="B175" s="19"/>
      <c r="C175" s="37"/>
      <c r="D175" s="19"/>
      <c r="E175" s="19"/>
      <c r="F175" s="19"/>
      <c r="G175" s="19"/>
      <c r="H175" s="19"/>
      <c r="I175" s="19"/>
      <c r="J175" s="19"/>
      <c r="K175" s="19"/>
      <c r="L175" s="19"/>
      <c r="M175" s="81">
        <f>IF(C175&gt;A_Stammdaten!$B$12,0,SUM(D175,E175,G175,I175:J175)-SUM(F175,H175,K175:L175))</f>
        <v>0</v>
      </c>
      <c r="N175" s="19"/>
      <c r="O175" s="19"/>
      <c r="P175" s="19"/>
      <c r="Q175" s="81">
        <f t="shared" si="36"/>
        <v>0</v>
      </c>
      <c r="R175" s="82">
        <f>IF(ISBLANK($B175),0,VLOOKUP($B175,Listen!$A$2:$C$45,2,FALSE))</f>
        <v>0</v>
      </c>
      <c r="S175" s="82">
        <f>IF(ISBLANK($B175),0,VLOOKUP($B175,Listen!$A$2:$C$45,3,FALSE))</f>
        <v>0</v>
      </c>
      <c r="T175" s="51">
        <f t="shared" si="28"/>
        <v>0</v>
      </c>
      <c r="U175" s="51">
        <f t="shared" si="37"/>
        <v>0</v>
      </c>
      <c r="V175" s="51">
        <f t="shared" si="37"/>
        <v>0</v>
      </c>
      <c r="W175" s="51">
        <f t="shared" si="37"/>
        <v>0</v>
      </c>
      <c r="X175" s="51">
        <f t="shared" si="37"/>
        <v>0</v>
      </c>
      <c r="Y175" s="51">
        <f t="shared" si="37"/>
        <v>0</v>
      </c>
      <c r="Z175" s="51">
        <f t="shared" si="37"/>
        <v>0</v>
      </c>
      <c r="AA175" s="53">
        <f t="shared" si="38"/>
        <v>0</v>
      </c>
      <c r="AB175" s="53">
        <f>IF(C175=A_Stammdaten!$B$12,D_SAV!$Q175-D_SAV!$AC175,HLOOKUP(A_Stammdaten!$B$12-1,$AD$4:$AJ$1000,ROW(C175)-3,FALSE)-$AC175)</f>
        <v>0</v>
      </c>
      <c r="AC175" s="53">
        <f>HLOOKUP(A_Stammdaten!$B$12,$AD$4:$AJ$1000,ROW(C175)-3,FALSE)</f>
        <v>0</v>
      </c>
      <c r="AD175" s="53">
        <f t="shared" si="29"/>
        <v>0</v>
      </c>
      <c r="AE175" s="53">
        <f t="shared" si="30"/>
        <v>0</v>
      </c>
      <c r="AF175" s="53">
        <f t="shared" si="31"/>
        <v>0</v>
      </c>
      <c r="AG175" s="53">
        <f t="shared" si="32"/>
        <v>0</v>
      </c>
      <c r="AH175" s="53">
        <f t="shared" si="33"/>
        <v>0</v>
      </c>
      <c r="AI175" s="53">
        <f t="shared" si="34"/>
        <v>0</v>
      </c>
      <c r="AJ175" s="53">
        <f t="shared" si="35"/>
        <v>0</v>
      </c>
    </row>
    <row r="176" spans="1:36" s="35" customFormat="1" x14ac:dyDescent="0.25">
      <c r="A176" s="19"/>
      <c r="B176" s="19"/>
      <c r="C176" s="37"/>
      <c r="D176" s="19"/>
      <c r="E176" s="19"/>
      <c r="F176" s="19"/>
      <c r="G176" s="19"/>
      <c r="H176" s="19"/>
      <c r="I176" s="19"/>
      <c r="J176" s="19"/>
      <c r="K176" s="19"/>
      <c r="L176" s="19"/>
      <c r="M176" s="81">
        <f>IF(C176&gt;A_Stammdaten!$B$12,0,SUM(D176,E176,G176,I176:J176)-SUM(F176,H176,K176:L176))</f>
        <v>0</v>
      </c>
      <c r="N176" s="19"/>
      <c r="O176" s="19"/>
      <c r="P176" s="19"/>
      <c r="Q176" s="81">
        <f t="shared" si="36"/>
        <v>0</v>
      </c>
      <c r="R176" s="82">
        <f>IF(ISBLANK($B176),0,VLOOKUP($B176,Listen!$A$2:$C$45,2,FALSE))</f>
        <v>0</v>
      </c>
      <c r="S176" s="82">
        <f>IF(ISBLANK($B176),0,VLOOKUP($B176,Listen!$A$2:$C$45,3,FALSE))</f>
        <v>0</v>
      </c>
      <c r="T176" s="51">
        <f t="shared" si="28"/>
        <v>0</v>
      </c>
      <c r="U176" s="51">
        <f t="shared" si="37"/>
        <v>0</v>
      </c>
      <c r="V176" s="51">
        <f t="shared" si="37"/>
        <v>0</v>
      </c>
      <c r="W176" s="51">
        <f t="shared" si="37"/>
        <v>0</v>
      </c>
      <c r="X176" s="51">
        <f t="shared" si="37"/>
        <v>0</v>
      </c>
      <c r="Y176" s="51">
        <f t="shared" si="37"/>
        <v>0</v>
      </c>
      <c r="Z176" s="51">
        <f t="shared" si="37"/>
        <v>0</v>
      </c>
      <c r="AA176" s="53">
        <f t="shared" si="38"/>
        <v>0</v>
      </c>
      <c r="AB176" s="53">
        <f>IF(C176=A_Stammdaten!$B$12,D_SAV!$Q176-D_SAV!$AC176,HLOOKUP(A_Stammdaten!$B$12-1,$AD$4:$AJ$1000,ROW(C176)-3,FALSE)-$AC176)</f>
        <v>0</v>
      </c>
      <c r="AC176" s="53">
        <f>HLOOKUP(A_Stammdaten!$B$12,$AD$4:$AJ$1000,ROW(C176)-3,FALSE)</f>
        <v>0</v>
      </c>
      <c r="AD176" s="53">
        <f t="shared" si="29"/>
        <v>0</v>
      </c>
      <c r="AE176" s="53">
        <f t="shared" si="30"/>
        <v>0</v>
      </c>
      <c r="AF176" s="53">
        <f t="shared" si="31"/>
        <v>0</v>
      </c>
      <c r="AG176" s="53">
        <f t="shared" si="32"/>
        <v>0</v>
      </c>
      <c r="AH176" s="53">
        <f t="shared" si="33"/>
        <v>0</v>
      </c>
      <c r="AI176" s="53">
        <f t="shared" si="34"/>
        <v>0</v>
      </c>
      <c r="AJ176" s="53">
        <f t="shared" si="35"/>
        <v>0</v>
      </c>
    </row>
    <row r="177" spans="1:36" s="35" customFormat="1" x14ac:dyDescent="0.25">
      <c r="A177" s="19"/>
      <c r="B177" s="19"/>
      <c r="C177" s="37"/>
      <c r="D177" s="19"/>
      <c r="E177" s="19"/>
      <c r="F177" s="19"/>
      <c r="G177" s="19"/>
      <c r="H177" s="19"/>
      <c r="I177" s="19"/>
      <c r="J177" s="19"/>
      <c r="K177" s="19"/>
      <c r="L177" s="19"/>
      <c r="M177" s="81">
        <f>IF(C177&gt;A_Stammdaten!$B$12,0,SUM(D177,E177,G177,I177:J177)-SUM(F177,H177,K177:L177))</f>
        <v>0</v>
      </c>
      <c r="N177" s="19"/>
      <c r="O177" s="19"/>
      <c r="P177" s="19"/>
      <c r="Q177" s="81">
        <f t="shared" si="36"/>
        <v>0</v>
      </c>
      <c r="R177" s="82">
        <f>IF(ISBLANK($B177),0,VLOOKUP($B177,Listen!$A$2:$C$45,2,FALSE))</f>
        <v>0</v>
      </c>
      <c r="S177" s="82">
        <f>IF(ISBLANK($B177),0,VLOOKUP($B177,Listen!$A$2:$C$45,3,FALSE))</f>
        <v>0</v>
      </c>
      <c r="T177" s="51">
        <f t="shared" si="28"/>
        <v>0</v>
      </c>
      <c r="U177" s="51">
        <f t="shared" si="37"/>
        <v>0</v>
      </c>
      <c r="V177" s="51">
        <f t="shared" si="37"/>
        <v>0</v>
      </c>
      <c r="W177" s="51">
        <f t="shared" si="37"/>
        <v>0</v>
      </c>
      <c r="X177" s="51">
        <f t="shared" si="37"/>
        <v>0</v>
      </c>
      <c r="Y177" s="51">
        <f t="shared" si="37"/>
        <v>0</v>
      </c>
      <c r="Z177" s="51">
        <f t="shared" si="37"/>
        <v>0</v>
      </c>
      <c r="AA177" s="53">
        <f t="shared" si="38"/>
        <v>0</v>
      </c>
      <c r="AB177" s="53">
        <f>IF(C177=A_Stammdaten!$B$12,D_SAV!$Q177-D_SAV!$AC177,HLOOKUP(A_Stammdaten!$B$12-1,$AD$4:$AJ$1000,ROW(C177)-3,FALSE)-$AC177)</f>
        <v>0</v>
      </c>
      <c r="AC177" s="53">
        <f>HLOOKUP(A_Stammdaten!$B$12,$AD$4:$AJ$1000,ROW(C177)-3,FALSE)</f>
        <v>0</v>
      </c>
      <c r="AD177" s="53">
        <f t="shared" si="29"/>
        <v>0</v>
      </c>
      <c r="AE177" s="53">
        <f t="shared" si="30"/>
        <v>0</v>
      </c>
      <c r="AF177" s="53">
        <f t="shared" si="31"/>
        <v>0</v>
      </c>
      <c r="AG177" s="53">
        <f t="shared" si="32"/>
        <v>0</v>
      </c>
      <c r="AH177" s="53">
        <f t="shared" si="33"/>
        <v>0</v>
      </c>
      <c r="AI177" s="53">
        <f t="shared" si="34"/>
        <v>0</v>
      </c>
      <c r="AJ177" s="53">
        <f t="shared" si="35"/>
        <v>0</v>
      </c>
    </row>
    <row r="178" spans="1:36" s="35" customFormat="1" x14ac:dyDescent="0.25">
      <c r="A178" s="19"/>
      <c r="B178" s="19"/>
      <c r="C178" s="37"/>
      <c r="D178" s="19"/>
      <c r="E178" s="19"/>
      <c r="F178" s="19"/>
      <c r="G178" s="19"/>
      <c r="H178" s="19"/>
      <c r="I178" s="19"/>
      <c r="J178" s="19"/>
      <c r="K178" s="19"/>
      <c r="L178" s="19"/>
      <c r="M178" s="81">
        <f>IF(C178&gt;A_Stammdaten!$B$12,0,SUM(D178,E178,G178,I178:J178)-SUM(F178,H178,K178:L178))</f>
        <v>0</v>
      </c>
      <c r="N178" s="19"/>
      <c r="O178" s="19"/>
      <c r="P178" s="19"/>
      <c r="Q178" s="81">
        <f t="shared" si="36"/>
        <v>0</v>
      </c>
      <c r="R178" s="82">
        <f>IF(ISBLANK($B178),0,VLOOKUP($B178,Listen!$A$2:$C$45,2,FALSE))</f>
        <v>0</v>
      </c>
      <c r="S178" s="82">
        <f>IF(ISBLANK($B178),0,VLOOKUP($B178,Listen!$A$2:$C$45,3,FALSE))</f>
        <v>0</v>
      </c>
      <c r="T178" s="51">
        <f t="shared" si="28"/>
        <v>0</v>
      </c>
      <c r="U178" s="51">
        <f t="shared" si="37"/>
        <v>0</v>
      </c>
      <c r="V178" s="51">
        <f t="shared" si="37"/>
        <v>0</v>
      </c>
      <c r="W178" s="51">
        <f t="shared" si="37"/>
        <v>0</v>
      </c>
      <c r="X178" s="51">
        <f t="shared" si="37"/>
        <v>0</v>
      </c>
      <c r="Y178" s="51">
        <f t="shared" si="37"/>
        <v>0</v>
      </c>
      <c r="Z178" s="51">
        <f t="shared" si="37"/>
        <v>0</v>
      </c>
      <c r="AA178" s="53">
        <f t="shared" si="38"/>
        <v>0</v>
      </c>
      <c r="AB178" s="53">
        <f>IF(C178=A_Stammdaten!$B$12,D_SAV!$Q178-D_SAV!$AC178,HLOOKUP(A_Stammdaten!$B$12-1,$AD$4:$AJ$1000,ROW(C178)-3,FALSE)-$AC178)</f>
        <v>0</v>
      </c>
      <c r="AC178" s="53">
        <f>HLOOKUP(A_Stammdaten!$B$12,$AD$4:$AJ$1000,ROW(C178)-3,FALSE)</f>
        <v>0</v>
      </c>
      <c r="AD178" s="53">
        <f t="shared" si="29"/>
        <v>0</v>
      </c>
      <c r="AE178" s="53">
        <f t="shared" si="30"/>
        <v>0</v>
      </c>
      <c r="AF178" s="53">
        <f t="shared" si="31"/>
        <v>0</v>
      </c>
      <c r="AG178" s="53">
        <f t="shared" si="32"/>
        <v>0</v>
      </c>
      <c r="AH178" s="53">
        <f t="shared" si="33"/>
        <v>0</v>
      </c>
      <c r="AI178" s="53">
        <f t="shared" si="34"/>
        <v>0</v>
      </c>
      <c r="AJ178" s="53">
        <f t="shared" si="35"/>
        <v>0</v>
      </c>
    </row>
    <row r="179" spans="1:36" s="35" customFormat="1" x14ac:dyDescent="0.25">
      <c r="A179" s="19"/>
      <c r="B179" s="19"/>
      <c r="C179" s="37"/>
      <c r="D179" s="19"/>
      <c r="E179" s="19"/>
      <c r="F179" s="19"/>
      <c r="G179" s="19"/>
      <c r="H179" s="19"/>
      <c r="I179" s="19"/>
      <c r="J179" s="19"/>
      <c r="K179" s="19"/>
      <c r="L179" s="19"/>
      <c r="M179" s="81">
        <f>IF(C179&gt;A_Stammdaten!$B$12,0,SUM(D179,E179,G179,I179:J179)-SUM(F179,H179,K179:L179))</f>
        <v>0</v>
      </c>
      <c r="N179" s="19"/>
      <c r="O179" s="19"/>
      <c r="P179" s="19"/>
      <c r="Q179" s="81">
        <f t="shared" si="36"/>
        <v>0</v>
      </c>
      <c r="R179" s="82">
        <f>IF(ISBLANK($B179),0,VLOOKUP($B179,Listen!$A$2:$C$45,2,FALSE))</f>
        <v>0</v>
      </c>
      <c r="S179" s="82">
        <f>IF(ISBLANK($B179),0,VLOOKUP($B179,Listen!$A$2:$C$45,3,FALSE))</f>
        <v>0</v>
      </c>
      <c r="T179" s="51">
        <f t="shared" si="28"/>
        <v>0</v>
      </c>
      <c r="U179" s="51">
        <f t="shared" si="37"/>
        <v>0</v>
      </c>
      <c r="V179" s="51">
        <f t="shared" si="37"/>
        <v>0</v>
      </c>
      <c r="W179" s="51">
        <f t="shared" si="37"/>
        <v>0</v>
      </c>
      <c r="X179" s="51">
        <f t="shared" si="37"/>
        <v>0</v>
      </c>
      <c r="Y179" s="51">
        <f t="shared" si="37"/>
        <v>0</v>
      </c>
      <c r="Z179" s="51">
        <f t="shared" si="37"/>
        <v>0</v>
      </c>
      <c r="AA179" s="53">
        <f t="shared" si="38"/>
        <v>0</v>
      </c>
      <c r="AB179" s="53">
        <f>IF(C179=A_Stammdaten!$B$12,D_SAV!$Q179-D_SAV!$AC179,HLOOKUP(A_Stammdaten!$B$12-1,$AD$4:$AJ$1000,ROW(C179)-3,FALSE)-$AC179)</f>
        <v>0</v>
      </c>
      <c r="AC179" s="53">
        <f>HLOOKUP(A_Stammdaten!$B$12,$AD$4:$AJ$1000,ROW(C179)-3,FALSE)</f>
        <v>0</v>
      </c>
      <c r="AD179" s="53">
        <f t="shared" si="29"/>
        <v>0</v>
      </c>
      <c r="AE179" s="53">
        <f t="shared" si="30"/>
        <v>0</v>
      </c>
      <c r="AF179" s="53">
        <f t="shared" si="31"/>
        <v>0</v>
      </c>
      <c r="AG179" s="53">
        <f t="shared" si="32"/>
        <v>0</v>
      </c>
      <c r="AH179" s="53">
        <f t="shared" si="33"/>
        <v>0</v>
      </c>
      <c r="AI179" s="53">
        <f t="shared" si="34"/>
        <v>0</v>
      </c>
      <c r="AJ179" s="53">
        <f t="shared" si="35"/>
        <v>0</v>
      </c>
    </row>
    <row r="180" spans="1:36" s="35" customFormat="1" x14ac:dyDescent="0.25">
      <c r="A180" s="19"/>
      <c r="B180" s="19"/>
      <c r="C180" s="37"/>
      <c r="D180" s="19"/>
      <c r="E180" s="19"/>
      <c r="F180" s="19"/>
      <c r="G180" s="19"/>
      <c r="H180" s="19"/>
      <c r="I180" s="19"/>
      <c r="J180" s="19"/>
      <c r="K180" s="19"/>
      <c r="L180" s="19"/>
      <c r="M180" s="81">
        <f>IF(C180&gt;A_Stammdaten!$B$12,0,SUM(D180,E180,G180,I180:J180)-SUM(F180,H180,K180:L180))</f>
        <v>0</v>
      </c>
      <c r="N180" s="19"/>
      <c r="O180" s="19"/>
      <c r="P180" s="19"/>
      <c r="Q180" s="81">
        <f t="shared" si="36"/>
        <v>0</v>
      </c>
      <c r="R180" s="82">
        <f>IF(ISBLANK($B180),0,VLOOKUP($B180,Listen!$A$2:$C$45,2,FALSE))</f>
        <v>0</v>
      </c>
      <c r="S180" s="82">
        <f>IF(ISBLANK($B180),0,VLOOKUP($B180,Listen!$A$2:$C$45,3,FALSE))</f>
        <v>0</v>
      </c>
      <c r="T180" s="51">
        <f t="shared" si="28"/>
        <v>0</v>
      </c>
      <c r="U180" s="51">
        <f t="shared" si="37"/>
        <v>0</v>
      </c>
      <c r="V180" s="51">
        <f t="shared" si="37"/>
        <v>0</v>
      </c>
      <c r="W180" s="51">
        <f t="shared" si="37"/>
        <v>0</v>
      </c>
      <c r="X180" s="51">
        <f t="shared" si="37"/>
        <v>0</v>
      </c>
      <c r="Y180" s="51">
        <f t="shared" si="37"/>
        <v>0</v>
      </c>
      <c r="Z180" s="51">
        <f t="shared" si="37"/>
        <v>0</v>
      </c>
      <c r="AA180" s="53">
        <f t="shared" si="38"/>
        <v>0</v>
      </c>
      <c r="AB180" s="53">
        <f>IF(C180=A_Stammdaten!$B$12,D_SAV!$Q180-D_SAV!$AC180,HLOOKUP(A_Stammdaten!$B$12-1,$AD$4:$AJ$1000,ROW(C180)-3,FALSE)-$AC180)</f>
        <v>0</v>
      </c>
      <c r="AC180" s="53">
        <f>HLOOKUP(A_Stammdaten!$B$12,$AD$4:$AJ$1000,ROW(C180)-3,FALSE)</f>
        <v>0</v>
      </c>
      <c r="AD180" s="53">
        <f t="shared" si="29"/>
        <v>0</v>
      </c>
      <c r="AE180" s="53">
        <f t="shared" si="30"/>
        <v>0</v>
      </c>
      <c r="AF180" s="53">
        <f t="shared" si="31"/>
        <v>0</v>
      </c>
      <c r="AG180" s="53">
        <f t="shared" si="32"/>
        <v>0</v>
      </c>
      <c r="AH180" s="53">
        <f t="shared" si="33"/>
        <v>0</v>
      </c>
      <c r="AI180" s="53">
        <f t="shared" si="34"/>
        <v>0</v>
      </c>
      <c r="AJ180" s="53">
        <f t="shared" si="35"/>
        <v>0</v>
      </c>
    </row>
    <row r="181" spans="1:36" s="35" customFormat="1" x14ac:dyDescent="0.25">
      <c r="A181" s="19"/>
      <c r="B181" s="19"/>
      <c r="C181" s="37"/>
      <c r="D181" s="19"/>
      <c r="E181" s="19"/>
      <c r="F181" s="19"/>
      <c r="G181" s="19"/>
      <c r="H181" s="19"/>
      <c r="I181" s="19"/>
      <c r="J181" s="19"/>
      <c r="K181" s="19"/>
      <c r="L181" s="19"/>
      <c r="M181" s="81">
        <f>IF(C181&gt;A_Stammdaten!$B$12,0,SUM(D181,E181,G181,I181:J181)-SUM(F181,H181,K181:L181))</f>
        <v>0</v>
      </c>
      <c r="N181" s="19"/>
      <c r="O181" s="19"/>
      <c r="P181" s="19"/>
      <c r="Q181" s="81">
        <f t="shared" si="36"/>
        <v>0</v>
      </c>
      <c r="R181" s="82">
        <f>IF(ISBLANK($B181),0,VLOOKUP($B181,Listen!$A$2:$C$45,2,FALSE))</f>
        <v>0</v>
      </c>
      <c r="S181" s="82">
        <f>IF(ISBLANK($B181),0,VLOOKUP($B181,Listen!$A$2:$C$45,3,FALSE))</f>
        <v>0</v>
      </c>
      <c r="T181" s="51">
        <f t="shared" si="28"/>
        <v>0</v>
      </c>
      <c r="U181" s="51">
        <f t="shared" si="37"/>
        <v>0</v>
      </c>
      <c r="V181" s="51">
        <f t="shared" si="37"/>
        <v>0</v>
      </c>
      <c r="W181" s="51">
        <f t="shared" si="37"/>
        <v>0</v>
      </c>
      <c r="X181" s="51">
        <f t="shared" si="37"/>
        <v>0</v>
      </c>
      <c r="Y181" s="51">
        <f t="shared" si="37"/>
        <v>0</v>
      </c>
      <c r="Z181" s="51">
        <f t="shared" si="37"/>
        <v>0</v>
      </c>
      <c r="AA181" s="53">
        <f t="shared" si="38"/>
        <v>0</v>
      </c>
      <c r="AB181" s="53">
        <f>IF(C181=A_Stammdaten!$B$12,D_SAV!$Q181-D_SAV!$AC181,HLOOKUP(A_Stammdaten!$B$12-1,$AD$4:$AJ$1000,ROW(C181)-3,FALSE)-$AC181)</f>
        <v>0</v>
      </c>
      <c r="AC181" s="53">
        <f>HLOOKUP(A_Stammdaten!$B$12,$AD$4:$AJ$1000,ROW(C181)-3,FALSE)</f>
        <v>0</v>
      </c>
      <c r="AD181" s="53">
        <f t="shared" si="29"/>
        <v>0</v>
      </c>
      <c r="AE181" s="53">
        <f t="shared" si="30"/>
        <v>0</v>
      </c>
      <c r="AF181" s="53">
        <f t="shared" si="31"/>
        <v>0</v>
      </c>
      <c r="AG181" s="53">
        <f t="shared" si="32"/>
        <v>0</v>
      </c>
      <c r="AH181" s="53">
        <f t="shared" si="33"/>
        <v>0</v>
      </c>
      <c r="AI181" s="53">
        <f t="shared" si="34"/>
        <v>0</v>
      </c>
      <c r="AJ181" s="53">
        <f t="shared" si="35"/>
        <v>0</v>
      </c>
    </row>
    <row r="182" spans="1:36" s="35" customFormat="1" x14ac:dyDescent="0.25">
      <c r="A182" s="19"/>
      <c r="B182" s="19"/>
      <c r="C182" s="37"/>
      <c r="D182" s="19"/>
      <c r="E182" s="19"/>
      <c r="F182" s="19"/>
      <c r="G182" s="19"/>
      <c r="H182" s="19"/>
      <c r="I182" s="19"/>
      <c r="J182" s="19"/>
      <c r="K182" s="19"/>
      <c r="L182" s="19"/>
      <c r="M182" s="81">
        <f>IF(C182&gt;A_Stammdaten!$B$12,0,SUM(D182,E182,G182,I182:J182)-SUM(F182,H182,K182:L182))</f>
        <v>0</v>
      </c>
      <c r="N182" s="19"/>
      <c r="O182" s="19"/>
      <c r="P182" s="19"/>
      <c r="Q182" s="81">
        <f t="shared" si="36"/>
        <v>0</v>
      </c>
      <c r="R182" s="82">
        <f>IF(ISBLANK($B182),0,VLOOKUP($B182,Listen!$A$2:$C$45,2,FALSE))</f>
        <v>0</v>
      </c>
      <c r="S182" s="82">
        <f>IF(ISBLANK($B182),0,VLOOKUP($B182,Listen!$A$2:$C$45,3,FALSE))</f>
        <v>0</v>
      </c>
      <c r="T182" s="51">
        <f t="shared" si="28"/>
        <v>0</v>
      </c>
      <c r="U182" s="51">
        <f t="shared" si="37"/>
        <v>0</v>
      </c>
      <c r="V182" s="51">
        <f t="shared" si="37"/>
        <v>0</v>
      </c>
      <c r="W182" s="51">
        <f t="shared" si="37"/>
        <v>0</v>
      </c>
      <c r="X182" s="51">
        <f t="shared" si="37"/>
        <v>0</v>
      </c>
      <c r="Y182" s="51">
        <f t="shared" si="37"/>
        <v>0</v>
      </c>
      <c r="Z182" s="51">
        <f t="shared" si="37"/>
        <v>0</v>
      </c>
      <c r="AA182" s="53">
        <f t="shared" si="38"/>
        <v>0</v>
      </c>
      <c r="AB182" s="53">
        <f>IF(C182=A_Stammdaten!$B$12,D_SAV!$Q182-D_SAV!$AC182,HLOOKUP(A_Stammdaten!$B$12-1,$AD$4:$AJ$1000,ROW(C182)-3,FALSE)-$AC182)</f>
        <v>0</v>
      </c>
      <c r="AC182" s="53">
        <f>HLOOKUP(A_Stammdaten!$B$12,$AD$4:$AJ$1000,ROW(C182)-3,FALSE)</f>
        <v>0</v>
      </c>
      <c r="AD182" s="53">
        <f t="shared" si="29"/>
        <v>0</v>
      </c>
      <c r="AE182" s="53">
        <f t="shared" si="30"/>
        <v>0</v>
      </c>
      <c r="AF182" s="53">
        <f t="shared" si="31"/>
        <v>0</v>
      </c>
      <c r="AG182" s="53">
        <f t="shared" si="32"/>
        <v>0</v>
      </c>
      <c r="AH182" s="53">
        <f t="shared" si="33"/>
        <v>0</v>
      </c>
      <c r="AI182" s="53">
        <f t="shared" si="34"/>
        <v>0</v>
      </c>
      <c r="AJ182" s="53">
        <f t="shared" si="35"/>
        <v>0</v>
      </c>
    </row>
    <row r="183" spans="1:36" s="35" customFormat="1" x14ac:dyDescent="0.25">
      <c r="A183" s="19"/>
      <c r="B183" s="19"/>
      <c r="C183" s="37"/>
      <c r="D183" s="19"/>
      <c r="E183" s="19"/>
      <c r="F183" s="19"/>
      <c r="G183" s="19"/>
      <c r="H183" s="19"/>
      <c r="I183" s="19"/>
      <c r="J183" s="19"/>
      <c r="K183" s="19"/>
      <c r="L183" s="19"/>
      <c r="M183" s="81">
        <f>IF(C183&gt;A_Stammdaten!$B$12,0,SUM(D183,E183,G183,I183:J183)-SUM(F183,H183,K183:L183))</f>
        <v>0</v>
      </c>
      <c r="N183" s="19"/>
      <c r="O183" s="19"/>
      <c r="P183" s="19"/>
      <c r="Q183" s="81">
        <f t="shared" si="36"/>
        <v>0</v>
      </c>
      <c r="R183" s="82">
        <f>IF(ISBLANK($B183),0,VLOOKUP($B183,Listen!$A$2:$C$45,2,FALSE))</f>
        <v>0</v>
      </c>
      <c r="S183" s="82">
        <f>IF(ISBLANK($B183),0,VLOOKUP($B183,Listen!$A$2:$C$45,3,FALSE))</f>
        <v>0</v>
      </c>
      <c r="T183" s="51">
        <f t="shared" si="28"/>
        <v>0</v>
      </c>
      <c r="U183" s="51">
        <f t="shared" si="37"/>
        <v>0</v>
      </c>
      <c r="V183" s="51">
        <f t="shared" si="37"/>
        <v>0</v>
      </c>
      <c r="W183" s="51">
        <f t="shared" si="37"/>
        <v>0</v>
      </c>
      <c r="X183" s="51">
        <f t="shared" si="37"/>
        <v>0</v>
      </c>
      <c r="Y183" s="51">
        <f t="shared" si="37"/>
        <v>0</v>
      </c>
      <c r="Z183" s="51">
        <f t="shared" si="37"/>
        <v>0</v>
      </c>
      <c r="AA183" s="53">
        <f t="shared" si="38"/>
        <v>0</v>
      </c>
      <c r="AB183" s="53">
        <f>IF(C183=A_Stammdaten!$B$12,D_SAV!$Q183-D_SAV!$AC183,HLOOKUP(A_Stammdaten!$B$12-1,$AD$4:$AJ$1000,ROW(C183)-3,FALSE)-$AC183)</f>
        <v>0</v>
      </c>
      <c r="AC183" s="53">
        <f>HLOOKUP(A_Stammdaten!$B$12,$AD$4:$AJ$1000,ROW(C183)-3,FALSE)</f>
        <v>0</v>
      </c>
      <c r="AD183" s="53">
        <f t="shared" si="29"/>
        <v>0</v>
      </c>
      <c r="AE183" s="53">
        <f t="shared" si="30"/>
        <v>0</v>
      </c>
      <c r="AF183" s="53">
        <f t="shared" si="31"/>
        <v>0</v>
      </c>
      <c r="AG183" s="53">
        <f t="shared" si="32"/>
        <v>0</v>
      </c>
      <c r="AH183" s="53">
        <f t="shared" si="33"/>
        <v>0</v>
      </c>
      <c r="AI183" s="53">
        <f t="shared" si="34"/>
        <v>0</v>
      </c>
      <c r="AJ183" s="53">
        <f t="shared" si="35"/>
        <v>0</v>
      </c>
    </row>
    <row r="184" spans="1:36" s="35" customFormat="1" x14ac:dyDescent="0.25">
      <c r="A184" s="19"/>
      <c r="B184" s="19"/>
      <c r="C184" s="37"/>
      <c r="D184" s="19"/>
      <c r="E184" s="19"/>
      <c r="F184" s="19"/>
      <c r="G184" s="19"/>
      <c r="H184" s="19"/>
      <c r="I184" s="19"/>
      <c r="J184" s="19"/>
      <c r="K184" s="19"/>
      <c r="L184" s="19"/>
      <c r="M184" s="81">
        <f>IF(C184&gt;A_Stammdaten!$B$12,0,SUM(D184,E184,G184,I184:J184)-SUM(F184,H184,K184:L184))</f>
        <v>0</v>
      </c>
      <c r="N184" s="19"/>
      <c r="O184" s="19"/>
      <c r="P184" s="19"/>
      <c r="Q184" s="81">
        <f t="shared" si="36"/>
        <v>0</v>
      </c>
      <c r="R184" s="82">
        <f>IF(ISBLANK($B184),0,VLOOKUP($B184,Listen!$A$2:$C$45,2,FALSE))</f>
        <v>0</v>
      </c>
      <c r="S184" s="82">
        <f>IF(ISBLANK($B184),0,VLOOKUP($B184,Listen!$A$2:$C$45,3,FALSE))</f>
        <v>0</v>
      </c>
      <c r="T184" s="51">
        <f t="shared" si="28"/>
        <v>0</v>
      </c>
      <c r="U184" s="51">
        <f t="shared" si="37"/>
        <v>0</v>
      </c>
      <c r="V184" s="51">
        <f t="shared" si="37"/>
        <v>0</v>
      </c>
      <c r="W184" s="51">
        <f t="shared" si="37"/>
        <v>0</v>
      </c>
      <c r="X184" s="51">
        <f t="shared" si="37"/>
        <v>0</v>
      </c>
      <c r="Y184" s="51">
        <f t="shared" si="37"/>
        <v>0</v>
      </c>
      <c r="Z184" s="51">
        <f t="shared" si="37"/>
        <v>0</v>
      </c>
      <c r="AA184" s="53">
        <f t="shared" si="38"/>
        <v>0</v>
      </c>
      <c r="AB184" s="53">
        <f>IF(C184=A_Stammdaten!$B$12,D_SAV!$Q184-D_SAV!$AC184,HLOOKUP(A_Stammdaten!$B$12-1,$AD$4:$AJ$1000,ROW(C184)-3,FALSE)-$AC184)</f>
        <v>0</v>
      </c>
      <c r="AC184" s="53">
        <f>HLOOKUP(A_Stammdaten!$B$12,$AD$4:$AJ$1000,ROW(C184)-3,FALSE)</f>
        <v>0</v>
      </c>
      <c r="AD184" s="53">
        <f t="shared" si="29"/>
        <v>0</v>
      </c>
      <c r="AE184" s="53">
        <f t="shared" si="30"/>
        <v>0</v>
      </c>
      <c r="AF184" s="53">
        <f t="shared" si="31"/>
        <v>0</v>
      </c>
      <c r="AG184" s="53">
        <f t="shared" si="32"/>
        <v>0</v>
      </c>
      <c r="AH184" s="53">
        <f t="shared" si="33"/>
        <v>0</v>
      </c>
      <c r="AI184" s="53">
        <f t="shared" si="34"/>
        <v>0</v>
      </c>
      <c r="AJ184" s="53">
        <f t="shared" si="35"/>
        <v>0</v>
      </c>
    </row>
    <row r="185" spans="1:36" s="35" customFormat="1" x14ac:dyDescent="0.25">
      <c r="A185" s="19"/>
      <c r="B185" s="19"/>
      <c r="C185" s="37"/>
      <c r="D185" s="19"/>
      <c r="E185" s="19"/>
      <c r="F185" s="19"/>
      <c r="G185" s="19"/>
      <c r="H185" s="19"/>
      <c r="I185" s="19"/>
      <c r="J185" s="19"/>
      <c r="K185" s="19"/>
      <c r="L185" s="19"/>
      <c r="M185" s="81">
        <f>IF(C185&gt;A_Stammdaten!$B$12,0,SUM(D185,E185,G185,I185:J185)-SUM(F185,H185,K185:L185))</f>
        <v>0</v>
      </c>
      <c r="N185" s="19"/>
      <c r="O185" s="19"/>
      <c r="P185" s="19"/>
      <c r="Q185" s="81">
        <f t="shared" si="36"/>
        <v>0</v>
      </c>
      <c r="R185" s="82">
        <f>IF(ISBLANK($B185),0,VLOOKUP($B185,Listen!$A$2:$C$45,2,FALSE))</f>
        <v>0</v>
      </c>
      <c r="S185" s="82">
        <f>IF(ISBLANK($B185),0,VLOOKUP($B185,Listen!$A$2:$C$45,3,FALSE))</f>
        <v>0</v>
      </c>
      <c r="T185" s="51">
        <f t="shared" si="28"/>
        <v>0</v>
      </c>
      <c r="U185" s="51">
        <f t="shared" si="37"/>
        <v>0</v>
      </c>
      <c r="V185" s="51">
        <f t="shared" si="37"/>
        <v>0</v>
      </c>
      <c r="W185" s="51">
        <f t="shared" si="37"/>
        <v>0</v>
      </c>
      <c r="X185" s="51">
        <f t="shared" si="37"/>
        <v>0</v>
      </c>
      <c r="Y185" s="51">
        <f t="shared" si="37"/>
        <v>0</v>
      </c>
      <c r="Z185" s="51">
        <f t="shared" si="37"/>
        <v>0</v>
      </c>
      <c r="AA185" s="53">
        <f t="shared" si="38"/>
        <v>0</v>
      </c>
      <c r="AB185" s="53">
        <f>IF(C185=A_Stammdaten!$B$12,D_SAV!$Q185-D_SAV!$AC185,HLOOKUP(A_Stammdaten!$B$12-1,$AD$4:$AJ$1000,ROW(C185)-3,FALSE)-$AC185)</f>
        <v>0</v>
      </c>
      <c r="AC185" s="53">
        <f>HLOOKUP(A_Stammdaten!$B$12,$AD$4:$AJ$1000,ROW(C185)-3,FALSE)</f>
        <v>0</v>
      </c>
      <c r="AD185" s="53">
        <f t="shared" si="29"/>
        <v>0</v>
      </c>
      <c r="AE185" s="53">
        <f t="shared" si="30"/>
        <v>0</v>
      </c>
      <c r="AF185" s="53">
        <f t="shared" si="31"/>
        <v>0</v>
      </c>
      <c r="AG185" s="53">
        <f t="shared" si="32"/>
        <v>0</v>
      </c>
      <c r="AH185" s="53">
        <f t="shared" si="33"/>
        <v>0</v>
      </c>
      <c r="AI185" s="53">
        <f t="shared" si="34"/>
        <v>0</v>
      </c>
      <c r="AJ185" s="53">
        <f t="shared" si="35"/>
        <v>0</v>
      </c>
    </row>
    <row r="186" spans="1:36" s="35" customFormat="1" x14ac:dyDescent="0.25">
      <c r="A186" s="19"/>
      <c r="B186" s="19"/>
      <c r="C186" s="37"/>
      <c r="D186" s="19"/>
      <c r="E186" s="19"/>
      <c r="F186" s="19"/>
      <c r="G186" s="19"/>
      <c r="H186" s="19"/>
      <c r="I186" s="19"/>
      <c r="J186" s="19"/>
      <c r="K186" s="19"/>
      <c r="L186" s="19"/>
      <c r="M186" s="81">
        <f>IF(C186&gt;A_Stammdaten!$B$12,0,SUM(D186,E186,G186,I186:J186)-SUM(F186,H186,K186:L186))</f>
        <v>0</v>
      </c>
      <c r="N186" s="19"/>
      <c r="O186" s="19"/>
      <c r="P186" s="19"/>
      <c r="Q186" s="81">
        <f t="shared" si="36"/>
        <v>0</v>
      </c>
      <c r="R186" s="82">
        <f>IF(ISBLANK($B186),0,VLOOKUP($B186,Listen!$A$2:$C$45,2,FALSE))</f>
        <v>0</v>
      </c>
      <c r="S186" s="82">
        <f>IF(ISBLANK($B186),0,VLOOKUP($B186,Listen!$A$2:$C$45,3,FALSE))</f>
        <v>0</v>
      </c>
      <c r="T186" s="51">
        <f t="shared" si="28"/>
        <v>0</v>
      </c>
      <c r="U186" s="51">
        <f t="shared" si="37"/>
        <v>0</v>
      </c>
      <c r="V186" s="51">
        <f t="shared" si="37"/>
        <v>0</v>
      </c>
      <c r="W186" s="51">
        <f t="shared" si="37"/>
        <v>0</v>
      </c>
      <c r="X186" s="51">
        <f t="shared" si="37"/>
        <v>0</v>
      </c>
      <c r="Y186" s="51">
        <f t="shared" si="37"/>
        <v>0</v>
      </c>
      <c r="Z186" s="51">
        <f t="shared" si="37"/>
        <v>0</v>
      </c>
      <c r="AA186" s="53">
        <f t="shared" si="38"/>
        <v>0</v>
      </c>
      <c r="AB186" s="53">
        <f>IF(C186=A_Stammdaten!$B$12,D_SAV!$Q186-D_SAV!$AC186,HLOOKUP(A_Stammdaten!$B$12-1,$AD$4:$AJ$1000,ROW(C186)-3,FALSE)-$AC186)</f>
        <v>0</v>
      </c>
      <c r="AC186" s="53">
        <f>HLOOKUP(A_Stammdaten!$B$12,$AD$4:$AJ$1000,ROW(C186)-3,FALSE)</f>
        <v>0</v>
      </c>
      <c r="AD186" s="53">
        <f t="shared" si="29"/>
        <v>0</v>
      </c>
      <c r="AE186" s="53">
        <f t="shared" si="30"/>
        <v>0</v>
      </c>
      <c r="AF186" s="53">
        <f t="shared" si="31"/>
        <v>0</v>
      </c>
      <c r="AG186" s="53">
        <f t="shared" si="32"/>
        <v>0</v>
      </c>
      <c r="AH186" s="53">
        <f t="shared" si="33"/>
        <v>0</v>
      </c>
      <c r="AI186" s="53">
        <f t="shared" si="34"/>
        <v>0</v>
      </c>
      <c r="AJ186" s="53">
        <f t="shared" si="35"/>
        <v>0</v>
      </c>
    </row>
    <row r="187" spans="1:36" s="35" customFormat="1" x14ac:dyDescent="0.25">
      <c r="A187" s="19"/>
      <c r="B187" s="19"/>
      <c r="C187" s="37"/>
      <c r="D187" s="19"/>
      <c r="E187" s="19"/>
      <c r="F187" s="19"/>
      <c r="G187" s="19"/>
      <c r="H187" s="19"/>
      <c r="I187" s="19"/>
      <c r="J187" s="19"/>
      <c r="K187" s="19"/>
      <c r="L187" s="19"/>
      <c r="M187" s="81">
        <f>IF(C187&gt;A_Stammdaten!$B$12,0,SUM(D187,E187,G187,I187:J187)-SUM(F187,H187,K187:L187))</f>
        <v>0</v>
      </c>
      <c r="N187" s="19"/>
      <c r="O187" s="19"/>
      <c r="P187" s="19"/>
      <c r="Q187" s="81">
        <f t="shared" si="36"/>
        <v>0</v>
      </c>
      <c r="R187" s="82">
        <f>IF(ISBLANK($B187),0,VLOOKUP($B187,Listen!$A$2:$C$45,2,FALSE))</f>
        <v>0</v>
      </c>
      <c r="S187" s="82">
        <f>IF(ISBLANK($B187),0,VLOOKUP($B187,Listen!$A$2:$C$45,3,FALSE))</f>
        <v>0</v>
      </c>
      <c r="T187" s="51">
        <f t="shared" si="28"/>
        <v>0</v>
      </c>
      <c r="U187" s="51">
        <f t="shared" si="37"/>
        <v>0</v>
      </c>
      <c r="V187" s="51">
        <f t="shared" si="37"/>
        <v>0</v>
      </c>
      <c r="W187" s="51">
        <f t="shared" si="37"/>
        <v>0</v>
      </c>
      <c r="X187" s="51">
        <f t="shared" si="37"/>
        <v>0</v>
      </c>
      <c r="Y187" s="51">
        <f t="shared" si="37"/>
        <v>0</v>
      </c>
      <c r="Z187" s="51">
        <f t="shared" si="37"/>
        <v>0</v>
      </c>
      <c r="AA187" s="53">
        <f t="shared" si="38"/>
        <v>0</v>
      </c>
      <c r="AB187" s="53">
        <f>IF(C187=A_Stammdaten!$B$12,D_SAV!$Q187-D_SAV!$AC187,HLOOKUP(A_Stammdaten!$B$12-1,$AD$4:$AJ$1000,ROW(C187)-3,FALSE)-$AC187)</f>
        <v>0</v>
      </c>
      <c r="AC187" s="53">
        <f>HLOOKUP(A_Stammdaten!$B$12,$AD$4:$AJ$1000,ROW(C187)-3,FALSE)</f>
        <v>0</v>
      </c>
      <c r="AD187" s="53">
        <f t="shared" si="29"/>
        <v>0</v>
      </c>
      <c r="AE187" s="53">
        <f t="shared" si="30"/>
        <v>0</v>
      </c>
      <c r="AF187" s="53">
        <f t="shared" si="31"/>
        <v>0</v>
      </c>
      <c r="AG187" s="53">
        <f t="shared" si="32"/>
        <v>0</v>
      </c>
      <c r="AH187" s="53">
        <f t="shared" si="33"/>
        <v>0</v>
      </c>
      <c r="AI187" s="53">
        <f t="shared" si="34"/>
        <v>0</v>
      </c>
      <c r="AJ187" s="53">
        <f t="shared" si="35"/>
        <v>0</v>
      </c>
    </row>
    <row r="188" spans="1:36" s="35" customFormat="1" x14ac:dyDescent="0.25">
      <c r="A188" s="19"/>
      <c r="B188" s="19"/>
      <c r="C188" s="37"/>
      <c r="D188" s="19"/>
      <c r="E188" s="19"/>
      <c r="F188" s="19"/>
      <c r="G188" s="19"/>
      <c r="H188" s="19"/>
      <c r="I188" s="19"/>
      <c r="J188" s="19"/>
      <c r="K188" s="19"/>
      <c r="L188" s="19"/>
      <c r="M188" s="81">
        <f>IF(C188&gt;A_Stammdaten!$B$12,0,SUM(D188,E188,G188,I188:J188)-SUM(F188,H188,K188:L188))</f>
        <v>0</v>
      </c>
      <c r="N188" s="19"/>
      <c r="O188" s="19"/>
      <c r="P188" s="19"/>
      <c r="Q188" s="81">
        <f t="shared" si="36"/>
        <v>0</v>
      </c>
      <c r="R188" s="82">
        <f>IF(ISBLANK($B188),0,VLOOKUP($B188,Listen!$A$2:$C$45,2,FALSE))</f>
        <v>0</v>
      </c>
      <c r="S188" s="82">
        <f>IF(ISBLANK($B188),0,VLOOKUP($B188,Listen!$A$2:$C$45,3,FALSE))</f>
        <v>0</v>
      </c>
      <c r="T188" s="51">
        <f t="shared" si="28"/>
        <v>0</v>
      </c>
      <c r="U188" s="51">
        <f t="shared" si="37"/>
        <v>0</v>
      </c>
      <c r="V188" s="51">
        <f t="shared" si="37"/>
        <v>0</v>
      </c>
      <c r="W188" s="51">
        <f t="shared" si="37"/>
        <v>0</v>
      </c>
      <c r="X188" s="51">
        <f t="shared" si="37"/>
        <v>0</v>
      </c>
      <c r="Y188" s="51">
        <f t="shared" si="37"/>
        <v>0</v>
      </c>
      <c r="Z188" s="51">
        <f t="shared" si="37"/>
        <v>0</v>
      </c>
      <c r="AA188" s="53">
        <f t="shared" si="38"/>
        <v>0</v>
      </c>
      <c r="AB188" s="53">
        <f>IF(C188=A_Stammdaten!$B$12,D_SAV!$Q188-D_SAV!$AC188,HLOOKUP(A_Stammdaten!$B$12-1,$AD$4:$AJ$1000,ROW(C188)-3,FALSE)-$AC188)</f>
        <v>0</v>
      </c>
      <c r="AC188" s="53">
        <f>HLOOKUP(A_Stammdaten!$B$12,$AD$4:$AJ$1000,ROW(C188)-3,FALSE)</f>
        <v>0</v>
      </c>
      <c r="AD188" s="53">
        <f t="shared" si="29"/>
        <v>0</v>
      </c>
      <c r="AE188" s="53">
        <f t="shared" si="30"/>
        <v>0</v>
      </c>
      <c r="AF188" s="53">
        <f t="shared" si="31"/>
        <v>0</v>
      </c>
      <c r="AG188" s="53">
        <f t="shared" si="32"/>
        <v>0</v>
      </c>
      <c r="AH188" s="53">
        <f t="shared" si="33"/>
        <v>0</v>
      </c>
      <c r="AI188" s="53">
        <f t="shared" si="34"/>
        <v>0</v>
      </c>
      <c r="AJ188" s="53">
        <f t="shared" si="35"/>
        <v>0</v>
      </c>
    </row>
    <row r="189" spans="1:36" x14ac:dyDescent="0.25">
      <c r="A189" s="19"/>
      <c r="B189" s="19"/>
      <c r="C189" s="37"/>
      <c r="D189" s="19"/>
      <c r="E189" s="19"/>
      <c r="F189" s="19"/>
      <c r="G189" s="19"/>
      <c r="H189" s="19"/>
      <c r="I189" s="19"/>
      <c r="J189" s="19"/>
      <c r="K189" s="19"/>
      <c r="L189" s="19"/>
      <c r="M189" s="81">
        <f>IF(C189&gt;A_Stammdaten!$B$12,0,SUM(D189,E189,G189,I189:J189)-SUM(F189,H189,K189:L189))</f>
        <v>0</v>
      </c>
      <c r="N189" s="19"/>
      <c r="O189" s="19"/>
      <c r="P189" s="19"/>
      <c r="Q189" s="81">
        <f t="shared" si="36"/>
        <v>0</v>
      </c>
      <c r="R189" s="82">
        <f>IF(ISBLANK($B189),0,VLOOKUP($B189,Listen!$A$2:$C$45,2,FALSE))</f>
        <v>0</v>
      </c>
      <c r="S189" s="82">
        <f>IF(ISBLANK($B189),0,VLOOKUP($B189,Listen!$A$2:$C$45,3,FALSE))</f>
        <v>0</v>
      </c>
      <c r="T189" s="51">
        <f t="shared" si="28"/>
        <v>0</v>
      </c>
      <c r="U189" s="51">
        <f t="shared" si="37"/>
        <v>0</v>
      </c>
      <c r="V189" s="51">
        <f t="shared" si="37"/>
        <v>0</v>
      </c>
      <c r="W189" s="51">
        <f t="shared" si="37"/>
        <v>0</v>
      </c>
      <c r="X189" s="51">
        <f t="shared" si="37"/>
        <v>0</v>
      </c>
      <c r="Y189" s="51">
        <f t="shared" si="37"/>
        <v>0</v>
      </c>
      <c r="Z189" s="51">
        <f t="shared" si="37"/>
        <v>0</v>
      </c>
      <c r="AA189" s="53">
        <f t="shared" si="38"/>
        <v>0</v>
      </c>
      <c r="AB189" s="53">
        <f>IF(C189=A_Stammdaten!$B$12,D_SAV!$Q189-D_SAV!$AC189,HLOOKUP(A_Stammdaten!$B$12-1,$AD$4:$AJ$1000,ROW(C189)-3,FALSE)-$AC189)</f>
        <v>0</v>
      </c>
      <c r="AC189" s="53">
        <f>HLOOKUP(A_Stammdaten!$B$12,$AD$4:$AJ$1000,ROW(C189)-3,FALSE)</f>
        <v>0</v>
      </c>
      <c r="AD189" s="53">
        <f t="shared" si="29"/>
        <v>0</v>
      </c>
      <c r="AE189" s="53">
        <f t="shared" si="30"/>
        <v>0</v>
      </c>
      <c r="AF189" s="53">
        <f t="shared" si="31"/>
        <v>0</v>
      </c>
      <c r="AG189" s="53">
        <f t="shared" si="32"/>
        <v>0</v>
      </c>
      <c r="AH189" s="53">
        <f t="shared" si="33"/>
        <v>0</v>
      </c>
      <c r="AI189" s="53">
        <f t="shared" si="34"/>
        <v>0</v>
      </c>
      <c r="AJ189" s="53">
        <f t="shared" si="35"/>
        <v>0</v>
      </c>
    </row>
    <row r="190" spans="1:36" x14ac:dyDescent="0.25">
      <c r="A190" s="19"/>
      <c r="B190" s="19"/>
      <c r="C190" s="37"/>
      <c r="D190" s="19"/>
      <c r="E190" s="19"/>
      <c r="F190" s="19"/>
      <c r="G190" s="19"/>
      <c r="H190" s="19"/>
      <c r="I190" s="19"/>
      <c r="J190" s="19"/>
      <c r="K190" s="19"/>
      <c r="L190" s="19"/>
      <c r="M190" s="81">
        <f>IF(C190&gt;A_Stammdaten!$B$12,0,SUM(D190,E190,G190,I190:J190)-SUM(F190,H190,K190:L190))</f>
        <v>0</v>
      </c>
      <c r="N190" s="19"/>
      <c r="O190" s="19"/>
      <c r="P190" s="19"/>
      <c r="Q190" s="81">
        <f t="shared" si="36"/>
        <v>0</v>
      </c>
      <c r="R190" s="82">
        <f>IF(ISBLANK($B190),0,VLOOKUP($B190,Listen!$A$2:$C$45,2,FALSE))</f>
        <v>0</v>
      </c>
      <c r="S190" s="82">
        <f>IF(ISBLANK($B190),0,VLOOKUP($B190,Listen!$A$2:$C$45,3,FALSE))</f>
        <v>0</v>
      </c>
      <c r="T190" s="51">
        <f t="shared" si="28"/>
        <v>0</v>
      </c>
      <c r="U190" s="51">
        <f t="shared" si="37"/>
        <v>0</v>
      </c>
      <c r="V190" s="51">
        <f t="shared" si="37"/>
        <v>0</v>
      </c>
      <c r="W190" s="51">
        <f t="shared" si="37"/>
        <v>0</v>
      </c>
      <c r="X190" s="51">
        <f t="shared" si="37"/>
        <v>0</v>
      </c>
      <c r="Y190" s="51">
        <f t="shared" si="37"/>
        <v>0</v>
      </c>
      <c r="Z190" s="51">
        <f t="shared" si="37"/>
        <v>0</v>
      </c>
      <c r="AA190" s="53">
        <f t="shared" si="38"/>
        <v>0</v>
      </c>
      <c r="AB190" s="53">
        <f>IF(C190=A_Stammdaten!$B$12,D_SAV!$Q190-D_SAV!$AC190,HLOOKUP(A_Stammdaten!$B$12-1,$AD$4:$AJ$1000,ROW(C190)-3,FALSE)-$AC190)</f>
        <v>0</v>
      </c>
      <c r="AC190" s="53">
        <f>HLOOKUP(A_Stammdaten!$B$12,$AD$4:$AJ$1000,ROW(C190)-3,FALSE)</f>
        <v>0</v>
      </c>
      <c r="AD190" s="53">
        <f t="shared" si="29"/>
        <v>0</v>
      </c>
      <c r="AE190" s="53">
        <f t="shared" si="30"/>
        <v>0</v>
      </c>
      <c r="AF190" s="53">
        <f t="shared" si="31"/>
        <v>0</v>
      </c>
      <c r="AG190" s="53">
        <f t="shared" si="32"/>
        <v>0</v>
      </c>
      <c r="AH190" s="53">
        <f t="shared" si="33"/>
        <v>0</v>
      </c>
      <c r="AI190" s="53">
        <f t="shared" si="34"/>
        <v>0</v>
      </c>
      <c r="AJ190" s="53">
        <f t="shared" si="35"/>
        <v>0</v>
      </c>
    </row>
    <row r="191" spans="1:36" x14ac:dyDescent="0.25">
      <c r="A191" s="19"/>
      <c r="B191" s="19"/>
      <c r="C191" s="37"/>
      <c r="D191" s="19"/>
      <c r="E191" s="19"/>
      <c r="F191" s="19"/>
      <c r="G191" s="19"/>
      <c r="H191" s="19"/>
      <c r="I191" s="19"/>
      <c r="J191" s="19"/>
      <c r="K191" s="19"/>
      <c r="L191" s="19"/>
      <c r="M191" s="81">
        <f>IF(C191&gt;A_Stammdaten!$B$12,0,SUM(D191,E191,G191,I191:J191)-SUM(F191,H191,K191:L191))</f>
        <v>0</v>
      </c>
      <c r="N191" s="19"/>
      <c r="O191" s="19"/>
      <c r="P191" s="19"/>
      <c r="Q191" s="81">
        <f t="shared" si="36"/>
        <v>0</v>
      </c>
      <c r="R191" s="82">
        <f>IF(ISBLANK($B191),0,VLOOKUP($B191,Listen!$A$2:$C$45,2,FALSE))</f>
        <v>0</v>
      </c>
      <c r="S191" s="82">
        <f>IF(ISBLANK($B191),0,VLOOKUP($B191,Listen!$A$2:$C$45,3,FALSE))</f>
        <v>0</v>
      </c>
      <c r="T191" s="51">
        <f t="shared" si="28"/>
        <v>0</v>
      </c>
      <c r="U191" s="51">
        <f t="shared" si="37"/>
        <v>0</v>
      </c>
      <c r="V191" s="51">
        <f t="shared" si="37"/>
        <v>0</v>
      </c>
      <c r="W191" s="51">
        <f t="shared" si="37"/>
        <v>0</v>
      </c>
      <c r="X191" s="51">
        <f t="shared" si="37"/>
        <v>0</v>
      </c>
      <c r="Y191" s="51">
        <f t="shared" si="37"/>
        <v>0</v>
      </c>
      <c r="Z191" s="51">
        <f t="shared" si="37"/>
        <v>0</v>
      </c>
      <c r="AA191" s="53">
        <f t="shared" si="38"/>
        <v>0</v>
      </c>
      <c r="AB191" s="53">
        <f>IF(C191=A_Stammdaten!$B$12,D_SAV!$Q191-D_SAV!$AC191,HLOOKUP(A_Stammdaten!$B$12-1,$AD$4:$AJ$1000,ROW(C191)-3,FALSE)-$AC191)</f>
        <v>0</v>
      </c>
      <c r="AC191" s="53">
        <f>HLOOKUP(A_Stammdaten!$B$12,$AD$4:$AJ$1000,ROW(C191)-3,FALSE)</f>
        <v>0</v>
      </c>
      <c r="AD191" s="53">
        <f t="shared" si="29"/>
        <v>0</v>
      </c>
      <c r="AE191" s="53">
        <f t="shared" si="30"/>
        <v>0</v>
      </c>
      <c r="AF191" s="53">
        <f t="shared" si="31"/>
        <v>0</v>
      </c>
      <c r="AG191" s="53">
        <f t="shared" si="32"/>
        <v>0</v>
      </c>
      <c r="AH191" s="53">
        <f t="shared" si="33"/>
        <v>0</v>
      </c>
      <c r="AI191" s="53">
        <f t="shared" si="34"/>
        <v>0</v>
      </c>
      <c r="AJ191" s="53">
        <f t="shared" si="35"/>
        <v>0</v>
      </c>
    </row>
    <row r="192" spans="1:36" x14ac:dyDescent="0.25">
      <c r="A192" s="19"/>
      <c r="B192" s="19"/>
      <c r="C192" s="37"/>
      <c r="D192" s="19"/>
      <c r="E192" s="19"/>
      <c r="F192" s="19"/>
      <c r="G192" s="19"/>
      <c r="H192" s="19"/>
      <c r="I192" s="19"/>
      <c r="J192" s="19"/>
      <c r="K192" s="19"/>
      <c r="L192" s="19"/>
      <c r="M192" s="81">
        <f>IF(C192&gt;A_Stammdaten!$B$12,0,SUM(D192,E192,G192,I192:J192)-SUM(F192,H192,K192:L192))</f>
        <v>0</v>
      </c>
      <c r="N192" s="19"/>
      <c r="O192" s="19"/>
      <c r="P192" s="19"/>
      <c r="Q192" s="81">
        <f t="shared" si="36"/>
        <v>0</v>
      </c>
      <c r="R192" s="82">
        <f>IF(ISBLANK($B192),0,VLOOKUP($B192,Listen!$A$2:$C$45,2,FALSE))</f>
        <v>0</v>
      </c>
      <c r="S192" s="82">
        <f>IF(ISBLANK($B192),0,VLOOKUP($B192,Listen!$A$2:$C$45,3,FALSE))</f>
        <v>0</v>
      </c>
      <c r="T192" s="51">
        <f t="shared" si="28"/>
        <v>0</v>
      </c>
      <c r="U192" s="51">
        <f t="shared" si="37"/>
        <v>0</v>
      </c>
      <c r="V192" s="51">
        <f t="shared" si="37"/>
        <v>0</v>
      </c>
      <c r="W192" s="51">
        <f t="shared" si="37"/>
        <v>0</v>
      </c>
      <c r="X192" s="51">
        <f t="shared" si="37"/>
        <v>0</v>
      </c>
      <c r="Y192" s="51">
        <f t="shared" si="37"/>
        <v>0</v>
      </c>
      <c r="Z192" s="51">
        <f t="shared" si="37"/>
        <v>0</v>
      </c>
      <c r="AA192" s="53">
        <f t="shared" si="38"/>
        <v>0</v>
      </c>
      <c r="AB192" s="53">
        <f>IF(C192=A_Stammdaten!$B$12,D_SAV!$Q192-D_SAV!$AC192,HLOOKUP(A_Stammdaten!$B$12-1,$AD$4:$AJ$1000,ROW(C192)-3,FALSE)-$AC192)</f>
        <v>0</v>
      </c>
      <c r="AC192" s="53">
        <f>HLOOKUP(A_Stammdaten!$B$12,$AD$4:$AJ$1000,ROW(C192)-3,FALSE)</f>
        <v>0</v>
      </c>
      <c r="AD192" s="53">
        <f t="shared" si="29"/>
        <v>0</v>
      </c>
      <c r="AE192" s="53">
        <f t="shared" si="30"/>
        <v>0</v>
      </c>
      <c r="AF192" s="53">
        <f t="shared" si="31"/>
        <v>0</v>
      </c>
      <c r="AG192" s="53">
        <f t="shared" si="32"/>
        <v>0</v>
      </c>
      <c r="AH192" s="53">
        <f t="shared" si="33"/>
        <v>0</v>
      </c>
      <c r="AI192" s="53">
        <f t="shared" si="34"/>
        <v>0</v>
      </c>
      <c r="AJ192" s="53">
        <f t="shared" si="35"/>
        <v>0</v>
      </c>
    </row>
    <row r="193" spans="1:36" x14ac:dyDescent="0.25">
      <c r="A193" s="19"/>
      <c r="B193" s="19"/>
      <c r="C193" s="37"/>
      <c r="D193" s="19"/>
      <c r="E193" s="19"/>
      <c r="F193" s="19"/>
      <c r="G193" s="19"/>
      <c r="H193" s="19"/>
      <c r="I193" s="19"/>
      <c r="J193" s="19"/>
      <c r="K193" s="19"/>
      <c r="L193" s="19"/>
      <c r="M193" s="81">
        <f>IF(C193&gt;A_Stammdaten!$B$12,0,SUM(D193,E193,G193,I193:J193)-SUM(F193,H193,K193:L193))</f>
        <v>0</v>
      </c>
      <c r="N193" s="19"/>
      <c r="O193" s="19"/>
      <c r="P193" s="19"/>
      <c r="Q193" s="81">
        <f t="shared" si="36"/>
        <v>0</v>
      </c>
      <c r="R193" s="82">
        <f>IF(ISBLANK($B193),0,VLOOKUP($B193,Listen!$A$2:$C$45,2,FALSE))</f>
        <v>0</v>
      </c>
      <c r="S193" s="82">
        <f>IF(ISBLANK($B193),0,VLOOKUP($B193,Listen!$A$2:$C$45,3,FALSE))</f>
        <v>0</v>
      </c>
      <c r="T193" s="51">
        <f t="shared" si="28"/>
        <v>0</v>
      </c>
      <c r="U193" s="51">
        <f t="shared" si="37"/>
        <v>0</v>
      </c>
      <c r="V193" s="51">
        <f t="shared" si="37"/>
        <v>0</v>
      </c>
      <c r="W193" s="51">
        <f t="shared" si="37"/>
        <v>0</v>
      </c>
      <c r="X193" s="51">
        <f t="shared" si="37"/>
        <v>0</v>
      </c>
      <c r="Y193" s="51">
        <f t="shared" si="37"/>
        <v>0</v>
      </c>
      <c r="Z193" s="51">
        <f t="shared" si="37"/>
        <v>0</v>
      </c>
      <c r="AA193" s="53">
        <f t="shared" si="38"/>
        <v>0</v>
      </c>
      <c r="AB193" s="53">
        <f>IF(C193=A_Stammdaten!$B$12,D_SAV!$Q193-D_SAV!$AC193,HLOOKUP(A_Stammdaten!$B$12-1,$AD$4:$AJ$1000,ROW(C193)-3,FALSE)-$AC193)</f>
        <v>0</v>
      </c>
      <c r="AC193" s="53">
        <f>HLOOKUP(A_Stammdaten!$B$12,$AD$4:$AJ$1000,ROW(C193)-3,FALSE)</f>
        <v>0</v>
      </c>
      <c r="AD193" s="53">
        <f t="shared" si="29"/>
        <v>0</v>
      </c>
      <c r="AE193" s="53">
        <f t="shared" si="30"/>
        <v>0</v>
      </c>
      <c r="AF193" s="53">
        <f t="shared" si="31"/>
        <v>0</v>
      </c>
      <c r="AG193" s="53">
        <f t="shared" si="32"/>
        <v>0</v>
      </c>
      <c r="AH193" s="53">
        <f t="shared" si="33"/>
        <v>0</v>
      </c>
      <c r="AI193" s="53">
        <f t="shared" si="34"/>
        <v>0</v>
      </c>
      <c r="AJ193" s="53">
        <f t="shared" si="35"/>
        <v>0</v>
      </c>
    </row>
    <row r="194" spans="1:36" x14ac:dyDescent="0.25">
      <c r="A194" s="19"/>
      <c r="B194" s="19"/>
      <c r="C194" s="37"/>
      <c r="D194" s="19"/>
      <c r="E194" s="19"/>
      <c r="F194" s="19"/>
      <c r="G194" s="19"/>
      <c r="H194" s="19"/>
      <c r="I194" s="19"/>
      <c r="J194" s="19"/>
      <c r="K194" s="19"/>
      <c r="L194" s="19"/>
      <c r="M194" s="81">
        <f>IF(C194&gt;A_Stammdaten!$B$12,0,SUM(D194,E194,G194,I194:J194)-SUM(F194,H194,K194:L194))</f>
        <v>0</v>
      </c>
      <c r="N194" s="19"/>
      <c r="O194" s="19"/>
      <c r="P194" s="19"/>
      <c r="Q194" s="81">
        <f t="shared" si="36"/>
        <v>0</v>
      </c>
      <c r="R194" s="82">
        <f>IF(ISBLANK($B194),0,VLOOKUP($B194,Listen!$A$2:$C$45,2,FALSE))</f>
        <v>0</v>
      </c>
      <c r="S194" s="82">
        <f>IF(ISBLANK($B194),0,VLOOKUP($B194,Listen!$A$2:$C$45,3,FALSE))</f>
        <v>0</v>
      </c>
      <c r="T194" s="51">
        <f t="shared" si="28"/>
        <v>0</v>
      </c>
      <c r="U194" s="51">
        <f t="shared" si="37"/>
        <v>0</v>
      </c>
      <c r="V194" s="51">
        <f t="shared" si="37"/>
        <v>0</v>
      </c>
      <c r="W194" s="51">
        <f t="shared" si="37"/>
        <v>0</v>
      </c>
      <c r="X194" s="51">
        <f t="shared" si="37"/>
        <v>0</v>
      </c>
      <c r="Y194" s="51">
        <f t="shared" si="37"/>
        <v>0</v>
      </c>
      <c r="Z194" s="51">
        <f t="shared" si="37"/>
        <v>0</v>
      </c>
      <c r="AA194" s="53">
        <f t="shared" si="38"/>
        <v>0</v>
      </c>
      <c r="AB194" s="53">
        <f>IF(C194=A_Stammdaten!$B$12,D_SAV!$Q194-D_SAV!$AC194,HLOOKUP(A_Stammdaten!$B$12-1,$AD$4:$AJ$1000,ROW(C194)-3,FALSE)-$AC194)</f>
        <v>0</v>
      </c>
      <c r="AC194" s="53">
        <f>HLOOKUP(A_Stammdaten!$B$12,$AD$4:$AJ$1000,ROW(C194)-3,FALSE)</f>
        <v>0</v>
      </c>
      <c r="AD194" s="53">
        <f t="shared" si="29"/>
        <v>0</v>
      </c>
      <c r="AE194" s="53">
        <f t="shared" si="30"/>
        <v>0</v>
      </c>
      <c r="AF194" s="53">
        <f t="shared" si="31"/>
        <v>0</v>
      </c>
      <c r="AG194" s="53">
        <f t="shared" si="32"/>
        <v>0</v>
      </c>
      <c r="AH194" s="53">
        <f t="shared" si="33"/>
        <v>0</v>
      </c>
      <c r="AI194" s="53">
        <f t="shared" si="34"/>
        <v>0</v>
      </c>
      <c r="AJ194" s="53">
        <f t="shared" si="35"/>
        <v>0</v>
      </c>
    </row>
    <row r="195" spans="1:36" x14ac:dyDescent="0.25">
      <c r="A195" s="19"/>
      <c r="B195" s="19"/>
      <c r="C195" s="37"/>
      <c r="D195" s="19"/>
      <c r="E195" s="19"/>
      <c r="F195" s="19"/>
      <c r="G195" s="19"/>
      <c r="H195" s="19"/>
      <c r="I195" s="19"/>
      <c r="J195" s="19"/>
      <c r="K195" s="19"/>
      <c r="L195" s="19"/>
      <c r="M195" s="81">
        <f>IF(C195&gt;A_Stammdaten!$B$12,0,SUM(D195,E195,G195,I195:J195)-SUM(F195,H195,K195:L195))</f>
        <v>0</v>
      </c>
      <c r="N195" s="19"/>
      <c r="O195" s="19"/>
      <c r="P195" s="19"/>
      <c r="Q195" s="81">
        <f t="shared" si="36"/>
        <v>0</v>
      </c>
      <c r="R195" s="82">
        <f>IF(ISBLANK($B195),0,VLOOKUP($B195,Listen!$A$2:$C$45,2,FALSE))</f>
        <v>0</v>
      </c>
      <c r="S195" s="82">
        <f>IF(ISBLANK($B195),0,VLOOKUP($B195,Listen!$A$2:$C$45,3,FALSE))</f>
        <v>0</v>
      </c>
      <c r="T195" s="51">
        <f t="shared" si="28"/>
        <v>0</v>
      </c>
      <c r="U195" s="51">
        <f t="shared" si="37"/>
        <v>0</v>
      </c>
      <c r="V195" s="51">
        <f t="shared" si="37"/>
        <v>0</v>
      </c>
      <c r="W195" s="51">
        <f t="shared" si="37"/>
        <v>0</v>
      </c>
      <c r="X195" s="51">
        <f t="shared" si="37"/>
        <v>0</v>
      </c>
      <c r="Y195" s="51">
        <f t="shared" si="37"/>
        <v>0</v>
      </c>
      <c r="Z195" s="51">
        <f t="shared" ref="U195:Z238" si="39">$R195</f>
        <v>0</v>
      </c>
      <c r="AA195" s="53">
        <f t="shared" si="38"/>
        <v>0</v>
      </c>
      <c r="AB195" s="53">
        <f>IF(C195=A_Stammdaten!$B$12,D_SAV!$Q195-D_SAV!$AC195,HLOOKUP(A_Stammdaten!$B$12-1,$AD$4:$AJ$1000,ROW(C195)-3,FALSE)-$AC195)</f>
        <v>0</v>
      </c>
      <c r="AC195" s="53">
        <f>HLOOKUP(A_Stammdaten!$B$12,$AD$4:$AJ$1000,ROW(C195)-3,FALSE)</f>
        <v>0</v>
      </c>
      <c r="AD195" s="53">
        <f t="shared" si="29"/>
        <v>0</v>
      </c>
      <c r="AE195" s="53">
        <f t="shared" si="30"/>
        <v>0</v>
      </c>
      <c r="AF195" s="53">
        <f t="shared" si="31"/>
        <v>0</v>
      </c>
      <c r="AG195" s="53">
        <f t="shared" si="32"/>
        <v>0</v>
      </c>
      <c r="AH195" s="53">
        <f t="shared" si="33"/>
        <v>0</v>
      </c>
      <c r="AI195" s="53">
        <f t="shared" si="34"/>
        <v>0</v>
      </c>
      <c r="AJ195" s="53">
        <f t="shared" si="35"/>
        <v>0</v>
      </c>
    </row>
    <row r="196" spans="1:36" x14ac:dyDescent="0.25">
      <c r="A196" s="19"/>
      <c r="B196" s="19"/>
      <c r="C196" s="37"/>
      <c r="D196" s="19"/>
      <c r="E196" s="19"/>
      <c r="F196" s="19"/>
      <c r="G196" s="19"/>
      <c r="H196" s="19"/>
      <c r="I196" s="19"/>
      <c r="J196" s="19"/>
      <c r="K196" s="19"/>
      <c r="L196" s="19"/>
      <c r="M196" s="81">
        <f>IF(C196&gt;A_Stammdaten!$B$12,0,SUM(D196,E196,G196,I196:J196)-SUM(F196,H196,K196:L196))</f>
        <v>0</v>
      </c>
      <c r="N196" s="19"/>
      <c r="O196" s="19"/>
      <c r="P196" s="19"/>
      <c r="Q196" s="81">
        <f t="shared" si="36"/>
        <v>0</v>
      </c>
      <c r="R196" s="82">
        <f>IF(ISBLANK($B196),0,VLOOKUP($B196,Listen!$A$2:$C$45,2,FALSE))</f>
        <v>0</v>
      </c>
      <c r="S196" s="82">
        <f>IF(ISBLANK($B196),0,VLOOKUP($B196,Listen!$A$2:$C$45,3,FALSE))</f>
        <v>0</v>
      </c>
      <c r="T196" s="51">
        <f t="shared" si="28"/>
        <v>0</v>
      </c>
      <c r="U196" s="51">
        <f t="shared" si="39"/>
        <v>0</v>
      </c>
      <c r="V196" s="51">
        <f t="shared" si="39"/>
        <v>0</v>
      </c>
      <c r="W196" s="51">
        <f t="shared" si="39"/>
        <v>0</v>
      </c>
      <c r="X196" s="51">
        <f t="shared" si="39"/>
        <v>0</v>
      </c>
      <c r="Y196" s="51">
        <f t="shared" si="39"/>
        <v>0</v>
      </c>
      <c r="Z196" s="51">
        <f t="shared" si="39"/>
        <v>0</v>
      </c>
      <c r="AA196" s="53">
        <f t="shared" si="38"/>
        <v>0</v>
      </c>
      <c r="AB196" s="53">
        <f>IF(C196=A_Stammdaten!$B$12,D_SAV!$Q196-D_SAV!$AC196,HLOOKUP(A_Stammdaten!$B$12-1,$AD$4:$AJ$1000,ROW(C196)-3,FALSE)-$AC196)</f>
        <v>0</v>
      </c>
      <c r="AC196" s="53">
        <f>HLOOKUP(A_Stammdaten!$B$12,$AD$4:$AJ$1000,ROW(C196)-3,FALSE)</f>
        <v>0</v>
      </c>
      <c r="AD196" s="53">
        <f t="shared" si="29"/>
        <v>0</v>
      </c>
      <c r="AE196" s="53">
        <f t="shared" si="30"/>
        <v>0</v>
      </c>
      <c r="AF196" s="53">
        <f t="shared" si="31"/>
        <v>0</v>
      </c>
      <c r="AG196" s="53">
        <f t="shared" si="32"/>
        <v>0</v>
      </c>
      <c r="AH196" s="53">
        <f t="shared" si="33"/>
        <v>0</v>
      </c>
      <c r="AI196" s="53">
        <f t="shared" si="34"/>
        <v>0</v>
      </c>
      <c r="AJ196" s="53">
        <f t="shared" si="35"/>
        <v>0</v>
      </c>
    </row>
    <row r="197" spans="1:36" x14ac:dyDescent="0.25">
      <c r="A197" s="19"/>
      <c r="B197" s="19"/>
      <c r="C197" s="37"/>
      <c r="D197" s="19"/>
      <c r="E197" s="19"/>
      <c r="F197" s="19"/>
      <c r="G197" s="19"/>
      <c r="H197" s="19"/>
      <c r="I197" s="19"/>
      <c r="J197" s="19"/>
      <c r="K197" s="19"/>
      <c r="L197" s="19"/>
      <c r="M197" s="81">
        <f>IF(C197&gt;A_Stammdaten!$B$12,0,SUM(D197,E197,G197,I197:J197)-SUM(F197,H197,K197:L197))</f>
        <v>0</v>
      </c>
      <c r="N197" s="19"/>
      <c r="O197" s="19"/>
      <c r="P197" s="19"/>
      <c r="Q197" s="81">
        <f t="shared" si="36"/>
        <v>0</v>
      </c>
      <c r="R197" s="82">
        <f>IF(ISBLANK($B197),0,VLOOKUP($B197,Listen!$A$2:$C$45,2,FALSE))</f>
        <v>0</v>
      </c>
      <c r="S197" s="82">
        <f>IF(ISBLANK($B197),0,VLOOKUP($B197,Listen!$A$2:$C$45,3,FALSE))</f>
        <v>0</v>
      </c>
      <c r="T197" s="51">
        <f t="shared" ref="T197:T260" si="40">$R197</f>
        <v>0</v>
      </c>
      <c r="U197" s="51">
        <f t="shared" si="39"/>
        <v>0</v>
      </c>
      <c r="V197" s="51">
        <f t="shared" si="39"/>
        <v>0</v>
      </c>
      <c r="W197" s="51">
        <f t="shared" si="39"/>
        <v>0</v>
      </c>
      <c r="X197" s="51">
        <f t="shared" si="39"/>
        <v>0</v>
      </c>
      <c r="Y197" s="51">
        <f t="shared" si="39"/>
        <v>0</v>
      </c>
      <c r="Z197" s="51">
        <f t="shared" si="39"/>
        <v>0</v>
      </c>
      <c r="AA197" s="53">
        <f t="shared" si="38"/>
        <v>0</v>
      </c>
      <c r="AB197" s="53">
        <f>IF(C197=A_Stammdaten!$B$12,D_SAV!$Q197-D_SAV!$AC197,HLOOKUP(A_Stammdaten!$B$12-1,$AD$4:$AJ$1000,ROW(C197)-3,FALSE)-$AC197)</f>
        <v>0</v>
      </c>
      <c r="AC197" s="53">
        <f>HLOOKUP(A_Stammdaten!$B$12,$AD$4:$AJ$1000,ROW(C197)-3,FALSE)</f>
        <v>0</v>
      </c>
      <c r="AD197" s="53">
        <f t="shared" ref="AD197:AD260" si="41">IF(OR($C197=0,$Q197=0),0,IF($C197&lt;=AD$4,$Q197-$Q197/T197*(AD$4-$C197+1),0))</f>
        <v>0</v>
      </c>
      <c r="AE197" s="53">
        <f t="shared" ref="AE197:AE260" si="42">IF(OR($C197=0,$Q197=0,U197-(AE$4-$C197)=0),0,IF($C197&lt;AE$4,AD197-AD197/(U197-(AE$4-$C197)),IF($C197=AE$4,$Q197-$Q197/U197,0)))</f>
        <v>0</v>
      </c>
      <c r="AF197" s="53">
        <f t="shared" ref="AF197:AF260" si="43">IF(OR($C197=0,$Q197=0,V197-(AF$4-$C197)=0),0,IF($C197&lt;AF$4,AE197-AE197/(V197-(AF$4-$C197)),IF($C197=AF$4,$Q197-$Q197/V197,0)))</f>
        <v>0</v>
      </c>
      <c r="AG197" s="53">
        <f t="shared" ref="AG197:AG260" si="44">IF(OR($C197=0,$Q197=0,W197-(AG$4-$C197)=0),0,IF($C197&lt;AG$4,AF197-AF197/(W197-(AG$4-$C197)),IF($C197=AG$4,$Q197-$Q197/W197,0)))</f>
        <v>0</v>
      </c>
      <c r="AH197" s="53">
        <f t="shared" ref="AH197:AH260" si="45">IF(OR($C197=0,$Q197=0,X197-(AH$4-$C197)=0),0,IF($C197&lt;AH$4,AG197-AG197/(X197-(AH$4-$C197)),IF($C197=AH$4,$Q197-$Q197/X197,0)))</f>
        <v>0</v>
      </c>
      <c r="AI197" s="53">
        <f t="shared" ref="AI197:AI260" si="46">IF(OR($C197=0,$Q197=0,Y197-(AI$4-$C197)=0),0,IF($C197&lt;AI$4,AH197-AH197/(Y197-(AI$4-$C197)),IF($C197=AI$4,$Q197-$Q197/Y197,0)))</f>
        <v>0</v>
      </c>
      <c r="AJ197" s="53">
        <f t="shared" ref="AJ197:AJ260" si="47">IF(OR($C197=0,$Q197=0,Z197-(AJ$4-$C197)=0),0,IF($C197&lt;AJ$4,AI197-AI197/(Z197-(AJ$4-$C197)),IF($C197=AJ$4,$Q197-$Q197/Z197,0)))</f>
        <v>0</v>
      </c>
    </row>
    <row r="198" spans="1:36" x14ac:dyDescent="0.25">
      <c r="A198" s="19"/>
      <c r="B198" s="19"/>
      <c r="C198" s="37"/>
      <c r="D198" s="19"/>
      <c r="E198" s="19"/>
      <c r="F198" s="19"/>
      <c r="G198" s="19"/>
      <c r="H198" s="19"/>
      <c r="I198" s="19"/>
      <c r="J198" s="19"/>
      <c r="K198" s="19"/>
      <c r="L198" s="19"/>
      <c r="M198" s="81">
        <f>IF(C198&gt;A_Stammdaten!$B$12,0,SUM(D198,E198,G198,I198:J198)-SUM(F198,H198,K198:L198))</f>
        <v>0</v>
      </c>
      <c r="N198" s="19"/>
      <c r="O198" s="19"/>
      <c r="P198" s="19"/>
      <c r="Q198" s="81">
        <f t="shared" ref="Q198:Q261" si="48">M198-N198-O198</f>
        <v>0</v>
      </c>
      <c r="R198" s="82">
        <f>IF(ISBLANK($B198),0,VLOOKUP($B198,Listen!$A$2:$C$45,2,FALSE))</f>
        <v>0</v>
      </c>
      <c r="S198" s="82">
        <f>IF(ISBLANK($B198),0,VLOOKUP($B198,Listen!$A$2:$C$45,3,FALSE))</f>
        <v>0</v>
      </c>
      <c r="T198" s="51">
        <f t="shared" si="40"/>
        <v>0</v>
      </c>
      <c r="U198" s="51">
        <f t="shared" si="39"/>
        <v>0</v>
      </c>
      <c r="V198" s="51">
        <f t="shared" si="39"/>
        <v>0</v>
      </c>
      <c r="W198" s="51">
        <f t="shared" si="39"/>
        <v>0</v>
      </c>
      <c r="X198" s="51">
        <f t="shared" si="39"/>
        <v>0</v>
      </c>
      <c r="Y198" s="51">
        <f t="shared" si="39"/>
        <v>0</v>
      </c>
      <c r="Z198" s="51">
        <f t="shared" si="39"/>
        <v>0</v>
      </c>
      <c r="AA198" s="53">
        <f t="shared" si="38"/>
        <v>0</v>
      </c>
      <c r="AB198" s="53">
        <f>IF(C198=A_Stammdaten!$B$12,D_SAV!$Q198-D_SAV!$AC198,HLOOKUP(A_Stammdaten!$B$12-1,$AD$4:$AJ$1000,ROW(C198)-3,FALSE)-$AC198)</f>
        <v>0</v>
      </c>
      <c r="AC198" s="53">
        <f>HLOOKUP(A_Stammdaten!$B$12,$AD$4:$AJ$1000,ROW(C198)-3,FALSE)</f>
        <v>0</v>
      </c>
      <c r="AD198" s="53">
        <f t="shared" si="41"/>
        <v>0</v>
      </c>
      <c r="AE198" s="53">
        <f t="shared" si="42"/>
        <v>0</v>
      </c>
      <c r="AF198" s="53">
        <f t="shared" si="43"/>
        <v>0</v>
      </c>
      <c r="AG198" s="53">
        <f t="shared" si="44"/>
        <v>0</v>
      </c>
      <c r="AH198" s="53">
        <f t="shared" si="45"/>
        <v>0</v>
      </c>
      <c r="AI198" s="53">
        <f t="shared" si="46"/>
        <v>0</v>
      </c>
      <c r="AJ198" s="53">
        <f t="shared" si="47"/>
        <v>0</v>
      </c>
    </row>
    <row r="199" spans="1:36" x14ac:dyDescent="0.25">
      <c r="A199" s="19"/>
      <c r="B199" s="19"/>
      <c r="C199" s="37"/>
      <c r="D199" s="19"/>
      <c r="E199" s="19"/>
      <c r="F199" s="19"/>
      <c r="G199" s="19"/>
      <c r="H199" s="19"/>
      <c r="I199" s="19"/>
      <c r="J199" s="19"/>
      <c r="K199" s="19"/>
      <c r="L199" s="19"/>
      <c r="M199" s="81">
        <f>IF(C199&gt;A_Stammdaten!$B$12,0,SUM(D199,E199,G199,I199:J199)-SUM(F199,H199,K199:L199))</f>
        <v>0</v>
      </c>
      <c r="N199" s="19"/>
      <c r="O199" s="19"/>
      <c r="P199" s="19"/>
      <c r="Q199" s="81">
        <f t="shared" si="48"/>
        <v>0</v>
      </c>
      <c r="R199" s="82">
        <f>IF(ISBLANK($B199),0,VLOOKUP($B199,Listen!$A$2:$C$45,2,FALSE))</f>
        <v>0</v>
      </c>
      <c r="S199" s="82">
        <f>IF(ISBLANK($B199),0,VLOOKUP($B199,Listen!$A$2:$C$45,3,FALSE))</f>
        <v>0</v>
      </c>
      <c r="T199" s="51">
        <f t="shared" si="40"/>
        <v>0</v>
      </c>
      <c r="U199" s="51">
        <f t="shared" si="39"/>
        <v>0</v>
      </c>
      <c r="V199" s="51">
        <f t="shared" si="39"/>
        <v>0</v>
      </c>
      <c r="W199" s="51">
        <f t="shared" si="39"/>
        <v>0</v>
      </c>
      <c r="X199" s="51">
        <f t="shared" si="39"/>
        <v>0</v>
      </c>
      <c r="Y199" s="51">
        <f t="shared" si="39"/>
        <v>0</v>
      </c>
      <c r="Z199" s="51">
        <f t="shared" si="39"/>
        <v>0</v>
      </c>
      <c r="AA199" s="53">
        <f t="shared" si="38"/>
        <v>0</v>
      </c>
      <c r="AB199" s="53">
        <f>IF(C199=A_Stammdaten!$B$12,D_SAV!$Q199-D_SAV!$AC199,HLOOKUP(A_Stammdaten!$B$12-1,$AD$4:$AJ$1000,ROW(C199)-3,FALSE)-$AC199)</f>
        <v>0</v>
      </c>
      <c r="AC199" s="53">
        <f>HLOOKUP(A_Stammdaten!$B$12,$AD$4:$AJ$1000,ROW(C199)-3,FALSE)</f>
        <v>0</v>
      </c>
      <c r="AD199" s="53">
        <f t="shared" si="41"/>
        <v>0</v>
      </c>
      <c r="AE199" s="53">
        <f t="shared" si="42"/>
        <v>0</v>
      </c>
      <c r="AF199" s="53">
        <f t="shared" si="43"/>
        <v>0</v>
      </c>
      <c r="AG199" s="53">
        <f t="shared" si="44"/>
        <v>0</v>
      </c>
      <c r="AH199" s="53">
        <f t="shared" si="45"/>
        <v>0</v>
      </c>
      <c r="AI199" s="53">
        <f t="shared" si="46"/>
        <v>0</v>
      </c>
      <c r="AJ199" s="53">
        <f t="shared" si="47"/>
        <v>0</v>
      </c>
    </row>
    <row r="200" spans="1:36" x14ac:dyDescent="0.25">
      <c r="A200" s="19"/>
      <c r="B200" s="19"/>
      <c r="C200" s="37"/>
      <c r="D200" s="19"/>
      <c r="E200" s="19"/>
      <c r="F200" s="19"/>
      <c r="G200" s="19"/>
      <c r="H200" s="19"/>
      <c r="I200" s="19"/>
      <c r="J200" s="19"/>
      <c r="K200" s="19"/>
      <c r="L200" s="19"/>
      <c r="M200" s="81">
        <f>IF(C200&gt;A_Stammdaten!$B$12,0,SUM(D200,E200,G200,I200:J200)-SUM(F200,H200,K200:L200))</f>
        <v>0</v>
      </c>
      <c r="N200" s="19"/>
      <c r="O200" s="19"/>
      <c r="P200" s="19"/>
      <c r="Q200" s="81">
        <f t="shared" si="48"/>
        <v>0</v>
      </c>
      <c r="R200" s="82">
        <f>IF(ISBLANK($B200),0,VLOOKUP($B200,Listen!$A$2:$C$45,2,FALSE))</f>
        <v>0</v>
      </c>
      <c r="S200" s="82">
        <f>IF(ISBLANK($B200),0,VLOOKUP($B200,Listen!$A$2:$C$45,3,FALSE))</f>
        <v>0</v>
      </c>
      <c r="T200" s="51">
        <f t="shared" si="40"/>
        <v>0</v>
      </c>
      <c r="U200" s="51">
        <f t="shared" si="39"/>
        <v>0</v>
      </c>
      <c r="V200" s="51">
        <f t="shared" si="39"/>
        <v>0</v>
      </c>
      <c r="W200" s="51">
        <f t="shared" si="39"/>
        <v>0</v>
      </c>
      <c r="X200" s="51">
        <f t="shared" si="39"/>
        <v>0</v>
      </c>
      <c r="Y200" s="51">
        <f t="shared" si="39"/>
        <v>0</v>
      </c>
      <c r="Z200" s="51">
        <f t="shared" si="39"/>
        <v>0</v>
      </c>
      <c r="AA200" s="53">
        <f t="shared" si="38"/>
        <v>0</v>
      </c>
      <c r="AB200" s="53">
        <f>IF(C200=A_Stammdaten!$B$12,D_SAV!$Q200-D_SAV!$AC200,HLOOKUP(A_Stammdaten!$B$12-1,$AD$4:$AJ$1000,ROW(C200)-3,FALSE)-$AC200)</f>
        <v>0</v>
      </c>
      <c r="AC200" s="53">
        <f>HLOOKUP(A_Stammdaten!$B$12,$AD$4:$AJ$1000,ROW(C200)-3,FALSE)</f>
        <v>0</v>
      </c>
      <c r="AD200" s="53">
        <f t="shared" si="41"/>
        <v>0</v>
      </c>
      <c r="AE200" s="53">
        <f t="shared" si="42"/>
        <v>0</v>
      </c>
      <c r="AF200" s="53">
        <f t="shared" si="43"/>
        <v>0</v>
      </c>
      <c r="AG200" s="53">
        <f t="shared" si="44"/>
        <v>0</v>
      </c>
      <c r="AH200" s="53">
        <f t="shared" si="45"/>
        <v>0</v>
      </c>
      <c r="AI200" s="53">
        <f t="shared" si="46"/>
        <v>0</v>
      </c>
      <c r="AJ200" s="53">
        <f t="shared" si="47"/>
        <v>0</v>
      </c>
    </row>
    <row r="201" spans="1:36" x14ac:dyDescent="0.25">
      <c r="A201" s="19"/>
      <c r="B201" s="19"/>
      <c r="C201" s="37"/>
      <c r="D201" s="19"/>
      <c r="E201" s="19"/>
      <c r="F201" s="19"/>
      <c r="G201" s="19"/>
      <c r="H201" s="19"/>
      <c r="I201" s="19"/>
      <c r="J201" s="19"/>
      <c r="K201" s="19"/>
      <c r="L201" s="19"/>
      <c r="M201" s="81">
        <f>IF(C201&gt;A_Stammdaten!$B$12,0,SUM(D201,E201,G201,I201:J201)-SUM(F201,H201,K201:L201))</f>
        <v>0</v>
      </c>
      <c r="N201" s="19"/>
      <c r="O201" s="19"/>
      <c r="P201" s="19"/>
      <c r="Q201" s="81">
        <f t="shared" si="48"/>
        <v>0</v>
      </c>
      <c r="R201" s="82">
        <f>IF(ISBLANK($B201),0,VLOOKUP($B201,Listen!$A$2:$C$45,2,FALSE))</f>
        <v>0</v>
      </c>
      <c r="S201" s="82">
        <f>IF(ISBLANK($B201),0,VLOOKUP($B201,Listen!$A$2:$C$45,3,FALSE))</f>
        <v>0</v>
      </c>
      <c r="T201" s="51">
        <f t="shared" si="40"/>
        <v>0</v>
      </c>
      <c r="U201" s="51">
        <f t="shared" si="39"/>
        <v>0</v>
      </c>
      <c r="V201" s="51">
        <f t="shared" si="39"/>
        <v>0</v>
      </c>
      <c r="W201" s="51">
        <f t="shared" si="39"/>
        <v>0</v>
      </c>
      <c r="X201" s="51">
        <f t="shared" si="39"/>
        <v>0</v>
      </c>
      <c r="Y201" s="51">
        <f t="shared" si="39"/>
        <v>0</v>
      </c>
      <c r="Z201" s="51">
        <f t="shared" si="39"/>
        <v>0</v>
      </c>
      <c r="AA201" s="53">
        <f t="shared" si="38"/>
        <v>0</v>
      </c>
      <c r="AB201" s="53">
        <f>IF(C201=A_Stammdaten!$B$12,D_SAV!$Q201-D_SAV!$AC201,HLOOKUP(A_Stammdaten!$B$12-1,$AD$4:$AJ$1000,ROW(C201)-3,FALSE)-$AC201)</f>
        <v>0</v>
      </c>
      <c r="AC201" s="53">
        <f>HLOOKUP(A_Stammdaten!$B$12,$AD$4:$AJ$1000,ROW(C201)-3,FALSE)</f>
        <v>0</v>
      </c>
      <c r="AD201" s="53">
        <f t="shared" si="41"/>
        <v>0</v>
      </c>
      <c r="AE201" s="53">
        <f t="shared" si="42"/>
        <v>0</v>
      </c>
      <c r="AF201" s="53">
        <f t="shared" si="43"/>
        <v>0</v>
      </c>
      <c r="AG201" s="53">
        <f t="shared" si="44"/>
        <v>0</v>
      </c>
      <c r="AH201" s="53">
        <f t="shared" si="45"/>
        <v>0</v>
      </c>
      <c r="AI201" s="53">
        <f t="shared" si="46"/>
        <v>0</v>
      </c>
      <c r="AJ201" s="53">
        <f t="shared" si="47"/>
        <v>0</v>
      </c>
    </row>
    <row r="202" spans="1:36" x14ac:dyDescent="0.25">
      <c r="A202" s="19"/>
      <c r="B202" s="19"/>
      <c r="C202" s="37"/>
      <c r="D202" s="19"/>
      <c r="E202" s="19"/>
      <c r="F202" s="19"/>
      <c r="G202" s="19"/>
      <c r="H202" s="19"/>
      <c r="I202" s="19"/>
      <c r="J202" s="19"/>
      <c r="K202" s="19"/>
      <c r="L202" s="19"/>
      <c r="M202" s="81">
        <f>IF(C202&gt;A_Stammdaten!$B$12,0,SUM(D202,E202,G202,I202:J202)-SUM(F202,H202,K202:L202))</f>
        <v>0</v>
      </c>
      <c r="N202" s="19"/>
      <c r="O202" s="19"/>
      <c r="P202" s="19"/>
      <c r="Q202" s="81">
        <f t="shared" si="48"/>
        <v>0</v>
      </c>
      <c r="R202" s="82">
        <f>IF(ISBLANK($B202),0,VLOOKUP($B202,Listen!$A$2:$C$45,2,FALSE))</f>
        <v>0</v>
      </c>
      <c r="S202" s="82">
        <f>IF(ISBLANK($B202),0,VLOOKUP($B202,Listen!$A$2:$C$45,3,FALSE))</f>
        <v>0</v>
      </c>
      <c r="T202" s="51">
        <f t="shared" si="40"/>
        <v>0</v>
      </c>
      <c r="U202" s="51">
        <f t="shared" si="39"/>
        <v>0</v>
      </c>
      <c r="V202" s="51">
        <f t="shared" si="39"/>
        <v>0</v>
      </c>
      <c r="W202" s="51">
        <f t="shared" si="39"/>
        <v>0</v>
      </c>
      <c r="X202" s="51">
        <f t="shared" si="39"/>
        <v>0</v>
      </c>
      <c r="Y202" s="51">
        <f t="shared" si="39"/>
        <v>0</v>
      </c>
      <c r="Z202" s="51">
        <f t="shared" si="39"/>
        <v>0</v>
      </c>
      <c r="AA202" s="53">
        <f t="shared" si="38"/>
        <v>0</v>
      </c>
      <c r="AB202" s="53">
        <f>IF(C202=A_Stammdaten!$B$12,D_SAV!$Q202-D_SAV!$AC202,HLOOKUP(A_Stammdaten!$B$12-1,$AD$4:$AJ$1000,ROW(C202)-3,FALSE)-$AC202)</f>
        <v>0</v>
      </c>
      <c r="AC202" s="53">
        <f>HLOOKUP(A_Stammdaten!$B$12,$AD$4:$AJ$1000,ROW(C202)-3,FALSE)</f>
        <v>0</v>
      </c>
      <c r="AD202" s="53">
        <f t="shared" si="41"/>
        <v>0</v>
      </c>
      <c r="AE202" s="53">
        <f t="shared" si="42"/>
        <v>0</v>
      </c>
      <c r="AF202" s="53">
        <f t="shared" si="43"/>
        <v>0</v>
      </c>
      <c r="AG202" s="53">
        <f t="shared" si="44"/>
        <v>0</v>
      </c>
      <c r="AH202" s="53">
        <f t="shared" si="45"/>
        <v>0</v>
      </c>
      <c r="AI202" s="53">
        <f t="shared" si="46"/>
        <v>0</v>
      </c>
      <c r="AJ202" s="53">
        <f t="shared" si="47"/>
        <v>0</v>
      </c>
    </row>
    <row r="203" spans="1:36" x14ac:dyDescent="0.25">
      <c r="A203" s="19"/>
      <c r="B203" s="19"/>
      <c r="C203" s="37"/>
      <c r="D203" s="19"/>
      <c r="E203" s="19"/>
      <c r="F203" s="19"/>
      <c r="G203" s="19"/>
      <c r="H203" s="19"/>
      <c r="I203" s="19"/>
      <c r="J203" s="19"/>
      <c r="K203" s="19"/>
      <c r="L203" s="19"/>
      <c r="M203" s="81">
        <f>IF(C203&gt;A_Stammdaten!$B$12,0,SUM(D203,E203,G203,I203:J203)-SUM(F203,H203,K203:L203))</f>
        <v>0</v>
      </c>
      <c r="N203" s="19"/>
      <c r="O203" s="19"/>
      <c r="P203" s="19"/>
      <c r="Q203" s="81">
        <f t="shared" si="48"/>
        <v>0</v>
      </c>
      <c r="R203" s="82">
        <f>IF(ISBLANK($B203),0,VLOOKUP($B203,Listen!$A$2:$C$45,2,FALSE))</f>
        <v>0</v>
      </c>
      <c r="S203" s="82">
        <f>IF(ISBLANK($B203),0,VLOOKUP($B203,Listen!$A$2:$C$45,3,FALSE))</f>
        <v>0</v>
      </c>
      <c r="T203" s="51">
        <f t="shared" si="40"/>
        <v>0</v>
      </c>
      <c r="U203" s="51">
        <f t="shared" si="39"/>
        <v>0</v>
      </c>
      <c r="V203" s="51">
        <f t="shared" si="39"/>
        <v>0</v>
      </c>
      <c r="W203" s="51">
        <f t="shared" si="39"/>
        <v>0</v>
      </c>
      <c r="X203" s="51">
        <f t="shared" si="39"/>
        <v>0</v>
      </c>
      <c r="Y203" s="51">
        <f t="shared" si="39"/>
        <v>0</v>
      </c>
      <c r="Z203" s="51">
        <f t="shared" si="39"/>
        <v>0</v>
      </c>
      <c r="AA203" s="53">
        <f t="shared" si="38"/>
        <v>0</v>
      </c>
      <c r="AB203" s="53">
        <f>IF(C203=A_Stammdaten!$B$12,D_SAV!$Q203-D_SAV!$AC203,HLOOKUP(A_Stammdaten!$B$12-1,$AD$4:$AJ$1000,ROW(C203)-3,FALSE)-$AC203)</f>
        <v>0</v>
      </c>
      <c r="AC203" s="53">
        <f>HLOOKUP(A_Stammdaten!$B$12,$AD$4:$AJ$1000,ROW(C203)-3,FALSE)</f>
        <v>0</v>
      </c>
      <c r="AD203" s="53">
        <f t="shared" si="41"/>
        <v>0</v>
      </c>
      <c r="AE203" s="53">
        <f t="shared" si="42"/>
        <v>0</v>
      </c>
      <c r="AF203" s="53">
        <f t="shared" si="43"/>
        <v>0</v>
      </c>
      <c r="AG203" s="53">
        <f t="shared" si="44"/>
        <v>0</v>
      </c>
      <c r="AH203" s="53">
        <f t="shared" si="45"/>
        <v>0</v>
      </c>
      <c r="AI203" s="53">
        <f t="shared" si="46"/>
        <v>0</v>
      </c>
      <c r="AJ203" s="53">
        <f t="shared" si="47"/>
        <v>0</v>
      </c>
    </row>
    <row r="204" spans="1:36" x14ac:dyDescent="0.25">
      <c r="A204" s="19"/>
      <c r="B204" s="19"/>
      <c r="C204" s="37"/>
      <c r="D204" s="19"/>
      <c r="E204" s="19"/>
      <c r="F204" s="19"/>
      <c r="G204" s="19"/>
      <c r="H204" s="19"/>
      <c r="I204" s="19"/>
      <c r="J204" s="19"/>
      <c r="K204" s="19"/>
      <c r="L204" s="19"/>
      <c r="M204" s="81">
        <f>IF(C204&gt;A_Stammdaten!$B$12,0,SUM(D204,E204,G204,I204:J204)-SUM(F204,H204,K204:L204))</f>
        <v>0</v>
      </c>
      <c r="N204" s="19"/>
      <c r="O204" s="19"/>
      <c r="P204" s="19"/>
      <c r="Q204" s="81">
        <f t="shared" si="48"/>
        <v>0</v>
      </c>
      <c r="R204" s="82">
        <f>IF(ISBLANK($B204),0,VLOOKUP($B204,Listen!$A$2:$C$45,2,FALSE))</f>
        <v>0</v>
      </c>
      <c r="S204" s="82">
        <f>IF(ISBLANK($B204),0,VLOOKUP($B204,Listen!$A$2:$C$45,3,FALSE))</f>
        <v>0</v>
      </c>
      <c r="T204" s="51">
        <f t="shared" si="40"/>
        <v>0</v>
      </c>
      <c r="U204" s="51">
        <f t="shared" si="39"/>
        <v>0</v>
      </c>
      <c r="V204" s="51">
        <f t="shared" si="39"/>
        <v>0</v>
      </c>
      <c r="W204" s="51">
        <f t="shared" si="39"/>
        <v>0</v>
      </c>
      <c r="X204" s="51">
        <f t="shared" si="39"/>
        <v>0</v>
      </c>
      <c r="Y204" s="51">
        <f t="shared" si="39"/>
        <v>0</v>
      </c>
      <c r="Z204" s="51">
        <f t="shared" si="39"/>
        <v>0</v>
      </c>
      <c r="AA204" s="53">
        <f t="shared" si="38"/>
        <v>0</v>
      </c>
      <c r="AB204" s="53">
        <f>IF(C204=A_Stammdaten!$B$12,D_SAV!$Q204-D_SAV!$AC204,HLOOKUP(A_Stammdaten!$B$12-1,$AD$4:$AJ$1000,ROW(C204)-3,FALSE)-$AC204)</f>
        <v>0</v>
      </c>
      <c r="AC204" s="53">
        <f>HLOOKUP(A_Stammdaten!$B$12,$AD$4:$AJ$1000,ROW(C204)-3,FALSE)</f>
        <v>0</v>
      </c>
      <c r="AD204" s="53">
        <f t="shared" si="41"/>
        <v>0</v>
      </c>
      <c r="AE204" s="53">
        <f t="shared" si="42"/>
        <v>0</v>
      </c>
      <c r="AF204" s="53">
        <f t="shared" si="43"/>
        <v>0</v>
      </c>
      <c r="AG204" s="53">
        <f t="shared" si="44"/>
        <v>0</v>
      </c>
      <c r="AH204" s="53">
        <f t="shared" si="45"/>
        <v>0</v>
      </c>
      <c r="AI204" s="53">
        <f t="shared" si="46"/>
        <v>0</v>
      </c>
      <c r="AJ204" s="53">
        <f t="shared" si="47"/>
        <v>0</v>
      </c>
    </row>
    <row r="205" spans="1:36" x14ac:dyDescent="0.25">
      <c r="A205" s="19"/>
      <c r="B205" s="19"/>
      <c r="C205" s="37"/>
      <c r="D205" s="19"/>
      <c r="E205" s="19"/>
      <c r="F205" s="19"/>
      <c r="G205" s="19"/>
      <c r="H205" s="19"/>
      <c r="I205" s="19"/>
      <c r="J205" s="19"/>
      <c r="K205" s="19"/>
      <c r="L205" s="19"/>
      <c r="M205" s="81">
        <f>IF(C205&gt;A_Stammdaten!$B$12,0,SUM(D205,E205,G205,I205:J205)-SUM(F205,H205,K205:L205))</f>
        <v>0</v>
      </c>
      <c r="N205" s="19"/>
      <c r="O205" s="19"/>
      <c r="P205" s="19"/>
      <c r="Q205" s="81">
        <f t="shared" si="48"/>
        <v>0</v>
      </c>
      <c r="R205" s="82">
        <f>IF(ISBLANK($B205),0,VLOOKUP($B205,Listen!$A$2:$C$45,2,FALSE))</f>
        <v>0</v>
      </c>
      <c r="S205" s="82">
        <f>IF(ISBLANK($B205),0,VLOOKUP($B205,Listen!$A$2:$C$45,3,FALSE))</f>
        <v>0</v>
      </c>
      <c r="T205" s="51">
        <f t="shared" si="40"/>
        <v>0</v>
      </c>
      <c r="U205" s="51">
        <f t="shared" si="39"/>
        <v>0</v>
      </c>
      <c r="V205" s="51">
        <f t="shared" si="39"/>
        <v>0</v>
      </c>
      <c r="W205" s="51">
        <f t="shared" si="39"/>
        <v>0</v>
      </c>
      <c r="X205" s="51">
        <f t="shared" si="39"/>
        <v>0</v>
      </c>
      <c r="Y205" s="51">
        <f t="shared" si="39"/>
        <v>0</v>
      </c>
      <c r="Z205" s="51">
        <f t="shared" si="39"/>
        <v>0</v>
      </c>
      <c r="AA205" s="53">
        <f t="shared" si="38"/>
        <v>0</v>
      </c>
      <c r="AB205" s="53">
        <f>IF(C205=A_Stammdaten!$B$12,D_SAV!$Q205-D_SAV!$AC205,HLOOKUP(A_Stammdaten!$B$12-1,$AD$4:$AJ$1000,ROW(C205)-3,FALSE)-$AC205)</f>
        <v>0</v>
      </c>
      <c r="AC205" s="53">
        <f>HLOOKUP(A_Stammdaten!$B$12,$AD$4:$AJ$1000,ROW(C205)-3,FALSE)</f>
        <v>0</v>
      </c>
      <c r="AD205" s="53">
        <f t="shared" si="41"/>
        <v>0</v>
      </c>
      <c r="AE205" s="53">
        <f t="shared" si="42"/>
        <v>0</v>
      </c>
      <c r="AF205" s="53">
        <f t="shared" si="43"/>
        <v>0</v>
      </c>
      <c r="AG205" s="53">
        <f t="shared" si="44"/>
        <v>0</v>
      </c>
      <c r="AH205" s="53">
        <f t="shared" si="45"/>
        <v>0</v>
      </c>
      <c r="AI205" s="53">
        <f t="shared" si="46"/>
        <v>0</v>
      </c>
      <c r="AJ205" s="53">
        <f t="shared" si="47"/>
        <v>0</v>
      </c>
    </row>
    <row r="206" spans="1:36" x14ac:dyDescent="0.25">
      <c r="A206" s="19"/>
      <c r="B206" s="19"/>
      <c r="C206" s="37"/>
      <c r="D206" s="19"/>
      <c r="E206" s="19"/>
      <c r="F206" s="19"/>
      <c r="G206" s="19"/>
      <c r="H206" s="19"/>
      <c r="I206" s="19"/>
      <c r="J206" s="19"/>
      <c r="K206" s="19"/>
      <c r="L206" s="19"/>
      <c r="M206" s="81">
        <f>IF(C206&gt;A_Stammdaten!$B$12,0,SUM(D206,E206,G206,I206:J206)-SUM(F206,H206,K206:L206))</f>
        <v>0</v>
      </c>
      <c r="N206" s="19"/>
      <c r="O206" s="19"/>
      <c r="P206" s="19"/>
      <c r="Q206" s="81">
        <f t="shared" si="48"/>
        <v>0</v>
      </c>
      <c r="R206" s="82">
        <f>IF(ISBLANK($B206),0,VLOOKUP($B206,Listen!$A$2:$C$45,2,FALSE))</f>
        <v>0</v>
      </c>
      <c r="S206" s="82">
        <f>IF(ISBLANK($B206),0,VLOOKUP($B206,Listen!$A$2:$C$45,3,FALSE))</f>
        <v>0</v>
      </c>
      <c r="T206" s="51">
        <f t="shared" si="40"/>
        <v>0</v>
      </c>
      <c r="U206" s="51">
        <f t="shared" si="39"/>
        <v>0</v>
      </c>
      <c r="V206" s="51">
        <f t="shared" si="39"/>
        <v>0</v>
      </c>
      <c r="W206" s="51">
        <f t="shared" si="39"/>
        <v>0</v>
      </c>
      <c r="X206" s="51">
        <f t="shared" si="39"/>
        <v>0</v>
      </c>
      <c r="Y206" s="51">
        <f t="shared" si="39"/>
        <v>0</v>
      </c>
      <c r="Z206" s="51">
        <f t="shared" si="39"/>
        <v>0</v>
      </c>
      <c r="AA206" s="53">
        <f t="shared" si="38"/>
        <v>0</v>
      </c>
      <c r="AB206" s="53">
        <f>IF(C206=A_Stammdaten!$B$12,D_SAV!$Q206-D_SAV!$AC206,HLOOKUP(A_Stammdaten!$B$12-1,$AD$4:$AJ$1000,ROW(C206)-3,FALSE)-$AC206)</f>
        <v>0</v>
      </c>
      <c r="AC206" s="53">
        <f>HLOOKUP(A_Stammdaten!$B$12,$AD$4:$AJ$1000,ROW(C206)-3,FALSE)</f>
        <v>0</v>
      </c>
      <c r="AD206" s="53">
        <f t="shared" si="41"/>
        <v>0</v>
      </c>
      <c r="AE206" s="53">
        <f t="shared" si="42"/>
        <v>0</v>
      </c>
      <c r="AF206" s="53">
        <f t="shared" si="43"/>
        <v>0</v>
      </c>
      <c r="AG206" s="53">
        <f t="shared" si="44"/>
        <v>0</v>
      </c>
      <c r="AH206" s="53">
        <f t="shared" si="45"/>
        <v>0</v>
      </c>
      <c r="AI206" s="53">
        <f t="shared" si="46"/>
        <v>0</v>
      </c>
      <c r="AJ206" s="53">
        <f t="shared" si="47"/>
        <v>0</v>
      </c>
    </row>
    <row r="207" spans="1:36" x14ac:dyDescent="0.25">
      <c r="A207" s="19"/>
      <c r="B207" s="19"/>
      <c r="C207" s="37"/>
      <c r="D207" s="19"/>
      <c r="E207" s="19"/>
      <c r="F207" s="19"/>
      <c r="G207" s="19"/>
      <c r="H207" s="19"/>
      <c r="I207" s="19"/>
      <c r="J207" s="19"/>
      <c r="K207" s="19"/>
      <c r="L207" s="19"/>
      <c r="M207" s="81">
        <f>IF(C207&gt;A_Stammdaten!$B$12,0,SUM(D207,E207,G207,I207:J207)-SUM(F207,H207,K207:L207))</f>
        <v>0</v>
      </c>
      <c r="N207" s="19"/>
      <c r="O207" s="19"/>
      <c r="P207" s="19"/>
      <c r="Q207" s="81">
        <f t="shared" si="48"/>
        <v>0</v>
      </c>
      <c r="R207" s="82">
        <f>IF(ISBLANK($B207),0,VLOOKUP($B207,Listen!$A$2:$C$45,2,FALSE))</f>
        <v>0</v>
      </c>
      <c r="S207" s="82">
        <f>IF(ISBLANK($B207),0,VLOOKUP($B207,Listen!$A$2:$C$45,3,FALSE))</f>
        <v>0</v>
      </c>
      <c r="T207" s="51">
        <f t="shared" si="40"/>
        <v>0</v>
      </c>
      <c r="U207" s="51">
        <f t="shared" si="39"/>
        <v>0</v>
      </c>
      <c r="V207" s="51">
        <f t="shared" si="39"/>
        <v>0</v>
      </c>
      <c r="W207" s="51">
        <f t="shared" si="39"/>
        <v>0</v>
      </c>
      <c r="X207" s="51">
        <f t="shared" si="39"/>
        <v>0</v>
      </c>
      <c r="Y207" s="51">
        <f t="shared" si="39"/>
        <v>0</v>
      </c>
      <c r="Z207" s="51">
        <f t="shared" si="39"/>
        <v>0</v>
      </c>
      <c r="AA207" s="53">
        <f t="shared" si="38"/>
        <v>0</v>
      </c>
      <c r="AB207" s="53">
        <f>IF(C207=A_Stammdaten!$B$12,D_SAV!$Q207-D_SAV!$AC207,HLOOKUP(A_Stammdaten!$B$12-1,$AD$4:$AJ$1000,ROW(C207)-3,FALSE)-$AC207)</f>
        <v>0</v>
      </c>
      <c r="AC207" s="53">
        <f>HLOOKUP(A_Stammdaten!$B$12,$AD$4:$AJ$1000,ROW(C207)-3,FALSE)</f>
        <v>0</v>
      </c>
      <c r="AD207" s="53">
        <f t="shared" si="41"/>
        <v>0</v>
      </c>
      <c r="AE207" s="53">
        <f t="shared" si="42"/>
        <v>0</v>
      </c>
      <c r="AF207" s="53">
        <f t="shared" si="43"/>
        <v>0</v>
      </c>
      <c r="AG207" s="53">
        <f t="shared" si="44"/>
        <v>0</v>
      </c>
      <c r="AH207" s="53">
        <f t="shared" si="45"/>
        <v>0</v>
      </c>
      <c r="AI207" s="53">
        <f t="shared" si="46"/>
        <v>0</v>
      </c>
      <c r="AJ207" s="53">
        <f t="shared" si="47"/>
        <v>0</v>
      </c>
    </row>
    <row r="208" spans="1:36" x14ac:dyDescent="0.25">
      <c r="A208" s="19"/>
      <c r="B208" s="19"/>
      <c r="C208" s="37"/>
      <c r="D208" s="19"/>
      <c r="E208" s="19"/>
      <c r="F208" s="19"/>
      <c r="G208" s="19"/>
      <c r="H208" s="19"/>
      <c r="I208" s="19"/>
      <c r="J208" s="19"/>
      <c r="K208" s="19"/>
      <c r="L208" s="19"/>
      <c r="M208" s="81">
        <f>IF(C208&gt;A_Stammdaten!$B$12,0,SUM(D208,E208,G208,I208:J208)-SUM(F208,H208,K208:L208))</f>
        <v>0</v>
      </c>
      <c r="N208" s="19"/>
      <c r="O208" s="19"/>
      <c r="P208" s="19"/>
      <c r="Q208" s="81">
        <f t="shared" si="48"/>
        <v>0</v>
      </c>
      <c r="R208" s="82">
        <f>IF(ISBLANK($B208),0,VLOOKUP($B208,Listen!$A$2:$C$45,2,FALSE))</f>
        <v>0</v>
      </c>
      <c r="S208" s="82">
        <f>IF(ISBLANK($B208),0,VLOOKUP($B208,Listen!$A$2:$C$45,3,FALSE))</f>
        <v>0</v>
      </c>
      <c r="T208" s="51">
        <f t="shared" si="40"/>
        <v>0</v>
      </c>
      <c r="U208" s="51">
        <f t="shared" si="39"/>
        <v>0</v>
      </c>
      <c r="V208" s="51">
        <f t="shared" si="39"/>
        <v>0</v>
      </c>
      <c r="W208" s="51">
        <f t="shared" si="39"/>
        <v>0</v>
      </c>
      <c r="X208" s="51">
        <f t="shared" si="39"/>
        <v>0</v>
      </c>
      <c r="Y208" s="51">
        <f t="shared" si="39"/>
        <v>0</v>
      </c>
      <c r="Z208" s="51">
        <f t="shared" si="39"/>
        <v>0</v>
      </c>
      <c r="AA208" s="53">
        <f t="shared" si="38"/>
        <v>0</v>
      </c>
      <c r="AB208" s="53">
        <f>IF(C208=A_Stammdaten!$B$12,D_SAV!$Q208-D_SAV!$AC208,HLOOKUP(A_Stammdaten!$B$12-1,$AD$4:$AJ$1000,ROW(C208)-3,FALSE)-$AC208)</f>
        <v>0</v>
      </c>
      <c r="AC208" s="53">
        <f>HLOOKUP(A_Stammdaten!$B$12,$AD$4:$AJ$1000,ROW(C208)-3,FALSE)</f>
        <v>0</v>
      </c>
      <c r="AD208" s="53">
        <f t="shared" si="41"/>
        <v>0</v>
      </c>
      <c r="AE208" s="53">
        <f t="shared" si="42"/>
        <v>0</v>
      </c>
      <c r="AF208" s="53">
        <f t="shared" si="43"/>
        <v>0</v>
      </c>
      <c r="AG208" s="53">
        <f t="shared" si="44"/>
        <v>0</v>
      </c>
      <c r="AH208" s="53">
        <f t="shared" si="45"/>
        <v>0</v>
      </c>
      <c r="AI208" s="53">
        <f t="shared" si="46"/>
        <v>0</v>
      </c>
      <c r="AJ208" s="53">
        <f t="shared" si="47"/>
        <v>0</v>
      </c>
    </row>
    <row r="209" spans="1:36" x14ac:dyDescent="0.25">
      <c r="A209" s="19"/>
      <c r="B209" s="19"/>
      <c r="C209" s="37"/>
      <c r="D209" s="19"/>
      <c r="E209" s="19"/>
      <c r="F209" s="19"/>
      <c r="G209" s="19"/>
      <c r="H209" s="19"/>
      <c r="I209" s="19"/>
      <c r="J209" s="19"/>
      <c r="K209" s="19"/>
      <c r="L209" s="19"/>
      <c r="M209" s="81">
        <f>IF(C209&gt;A_Stammdaten!$B$12,0,SUM(D209,E209,G209,I209:J209)-SUM(F209,H209,K209:L209))</f>
        <v>0</v>
      </c>
      <c r="N209" s="19"/>
      <c r="O209" s="19"/>
      <c r="P209" s="19"/>
      <c r="Q209" s="81">
        <f t="shared" si="48"/>
        <v>0</v>
      </c>
      <c r="R209" s="82">
        <f>IF(ISBLANK($B209),0,VLOOKUP($B209,Listen!$A$2:$C$45,2,FALSE))</f>
        <v>0</v>
      </c>
      <c r="S209" s="82">
        <f>IF(ISBLANK($B209),0,VLOOKUP($B209,Listen!$A$2:$C$45,3,FALSE))</f>
        <v>0</v>
      </c>
      <c r="T209" s="51">
        <f t="shared" si="40"/>
        <v>0</v>
      </c>
      <c r="U209" s="51">
        <f t="shared" si="39"/>
        <v>0</v>
      </c>
      <c r="V209" s="51">
        <f t="shared" si="39"/>
        <v>0</v>
      </c>
      <c r="W209" s="51">
        <f t="shared" si="39"/>
        <v>0</v>
      </c>
      <c r="X209" s="51">
        <f t="shared" si="39"/>
        <v>0</v>
      </c>
      <c r="Y209" s="51">
        <f t="shared" si="39"/>
        <v>0</v>
      </c>
      <c r="Z209" s="51">
        <f t="shared" si="39"/>
        <v>0</v>
      </c>
      <c r="AA209" s="53">
        <f t="shared" si="38"/>
        <v>0</v>
      </c>
      <c r="AB209" s="53">
        <f>IF(C209=A_Stammdaten!$B$12,D_SAV!$Q209-D_SAV!$AC209,HLOOKUP(A_Stammdaten!$B$12-1,$AD$4:$AJ$1000,ROW(C209)-3,FALSE)-$AC209)</f>
        <v>0</v>
      </c>
      <c r="AC209" s="53">
        <f>HLOOKUP(A_Stammdaten!$B$12,$AD$4:$AJ$1000,ROW(C209)-3,FALSE)</f>
        <v>0</v>
      </c>
      <c r="AD209" s="53">
        <f t="shared" si="41"/>
        <v>0</v>
      </c>
      <c r="AE209" s="53">
        <f t="shared" si="42"/>
        <v>0</v>
      </c>
      <c r="AF209" s="53">
        <f t="shared" si="43"/>
        <v>0</v>
      </c>
      <c r="AG209" s="53">
        <f t="shared" si="44"/>
        <v>0</v>
      </c>
      <c r="AH209" s="53">
        <f t="shared" si="45"/>
        <v>0</v>
      </c>
      <c r="AI209" s="53">
        <f t="shared" si="46"/>
        <v>0</v>
      </c>
      <c r="AJ209" s="53">
        <f t="shared" si="47"/>
        <v>0</v>
      </c>
    </row>
    <row r="210" spans="1:36" x14ac:dyDescent="0.25">
      <c r="A210" s="19"/>
      <c r="B210" s="19"/>
      <c r="C210" s="37"/>
      <c r="D210" s="19"/>
      <c r="E210" s="19"/>
      <c r="F210" s="19"/>
      <c r="G210" s="19"/>
      <c r="H210" s="19"/>
      <c r="I210" s="19"/>
      <c r="J210" s="19"/>
      <c r="K210" s="19"/>
      <c r="L210" s="19"/>
      <c r="M210" s="81">
        <f>IF(C210&gt;A_Stammdaten!$B$12,0,SUM(D210,E210,G210,I210:J210)-SUM(F210,H210,K210:L210))</f>
        <v>0</v>
      </c>
      <c r="N210" s="19"/>
      <c r="O210" s="19"/>
      <c r="P210" s="19"/>
      <c r="Q210" s="81">
        <f t="shared" si="48"/>
        <v>0</v>
      </c>
      <c r="R210" s="82">
        <f>IF(ISBLANK($B210),0,VLOOKUP($B210,Listen!$A$2:$C$45,2,FALSE))</f>
        <v>0</v>
      </c>
      <c r="S210" s="82">
        <f>IF(ISBLANK($B210),0,VLOOKUP($B210,Listen!$A$2:$C$45,3,FALSE))</f>
        <v>0</v>
      </c>
      <c r="T210" s="51">
        <f t="shared" si="40"/>
        <v>0</v>
      </c>
      <c r="U210" s="51">
        <f t="shared" si="39"/>
        <v>0</v>
      </c>
      <c r="V210" s="51">
        <f t="shared" si="39"/>
        <v>0</v>
      </c>
      <c r="W210" s="51">
        <f t="shared" si="39"/>
        <v>0</v>
      </c>
      <c r="X210" s="51">
        <f t="shared" si="39"/>
        <v>0</v>
      </c>
      <c r="Y210" s="51">
        <f t="shared" si="39"/>
        <v>0</v>
      </c>
      <c r="Z210" s="51">
        <f t="shared" si="39"/>
        <v>0</v>
      </c>
      <c r="AA210" s="53">
        <f t="shared" si="38"/>
        <v>0</v>
      </c>
      <c r="AB210" s="53">
        <f>IF(C210=A_Stammdaten!$B$12,D_SAV!$Q210-D_SAV!$AC210,HLOOKUP(A_Stammdaten!$B$12-1,$AD$4:$AJ$1000,ROW(C210)-3,FALSE)-$AC210)</f>
        <v>0</v>
      </c>
      <c r="AC210" s="53">
        <f>HLOOKUP(A_Stammdaten!$B$12,$AD$4:$AJ$1000,ROW(C210)-3,FALSE)</f>
        <v>0</v>
      </c>
      <c r="AD210" s="53">
        <f t="shared" si="41"/>
        <v>0</v>
      </c>
      <c r="AE210" s="53">
        <f t="shared" si="42"/>
        <v>0</v>
      </c>
      <c r="AF210" s="53">
        <f t="shared" si="43"/>
        <v>0</v>
      </c>
      <c r="AG210" s="53">
        <f t="shared" si="44"/>
        <v>0</v>
      </c>
      <c r="AH210" s="53">
        <f t="shared" si="45"/>
        <v>0</v>
      </c>
      <c r="AI210" s="53">
        <f t="shared" si="46"/>
        <v>0</v>
      </c>
      <c r="AJ210" s="53">
        <f t="shared" si="47"/>
        <v>0</v>
      </c>
    </row>
    <row r="211" spans="1:36" x14ac:dyDescent="0.25">
      <c r="A211" s="19"/>
      <c r="B211" s="19"/>
      <c r="C211" s="37"/>
      <c r="D211" s="19"/>
      <c r="E211" s="19"/>
      <c r="F211" s="19"/>
      <c r="G211" s="19"/>
      <c r="H211" s="19"/>
      <c r="I211" s="19"/>
      <c r="J211" s="19"/>
      <c r="K211" s="19"/>
      <c r="L211" s="19"/>
      <c r="M211" s="81">
        <f>IF(C211&gt;A_Stammdaten!$B$12,0,SUM(D211,E211,G211,I211:J211)-SUM(F211,H211,K211:L211))</f>
        <v>0</v>
      </c>
      <c r="N211" s="19"/>
      <c r="O211" s="19"/>
      <c r="P211" s="19"/>
      <c r="Q211" s="81">
        <f t="shared" si="48"/>
        <v>0</v>
      </c>
      <c r="R211" s="82">
        <f>IF(ISBLANK($B211),0,VLOOKUP($B211,Listen!$A$2:$C$45,2,FALSE))</f>
        <v>0</v>
      </c>
      <c r="S211" s="82">
        <f>IF(ISBLANK($B211),0,VLOOKUP($B211,Listen!$A$2:$C$45,3,FALSE))</f>
        <v>0</v>
      </c>
      <c r="T211" s="51">
        <f t="shared" si="40"/>
        <v>0</v>
      </c>
      <c r="U211" s="51">
        <f t="shared" si="39"/>
        <v>0</v>
      </c>
      <c r="V211" s="51">
        <f t="shared" si="39"/>
        <v>0</v>
      </c>
      <c r="W211" s="51">
        <f t="shared" si="39"/>
        <v>0</v>
      </c>
      <c r="X211" s="51">
        <f t="shared" si="39"/>
        <v>0</v>
      </c>
      <c r="Y211" s="51">
        <f t="shared" si="39"/>
        <v>0</v>
      </c>
      <c r="Z211" s="51">
        <f t="shared" si="39"/>
        <v>0</v>
      </c>
      <c r="AA211" s="53">
        <f t="shared" si="38"/>
        <v>0</v>
      </c>
      <c r="AB211" s="53">
        <f>IF(C211=A_Stammdaten!$B$12,D_SAV!$Q211-D_SAV!$AC211,HLOOKUP(A_Stammdaten!$B$12-1,$AD$4:$AJ$1000,ROW(C211)-3,FALSE)-$AC211)</f>
        <v>0</v>
      </c>
      <c r="AC211" s="53">
        <f>HLOOKUP(A_Stammdaten!$B$12,$AD$4:$AJ$1000,ROW(C211)-3,FALSE)</f>
        <v>0</v>
      </c>
      <c r="AD211" s="53">
        <f t="shared" si="41"/>
        <v>0</v>
      </c>
      <c r="AE211" s="53">
        <f t="shared" si="42"/>
        <v>0</v>
      </c>
      <c r="AF211" s="53">
        <f t="shared" si="43"/>
        <v>0</v>
      </c>
      <c r="AG211" s="53">
        <f t="shared" si="44"/>
        <v>0</v>
      </c>
      <c r="AH211" s="53">
        <f t="shared" si="45"/>
        <v>0</v>
      </c>
      <c r="AI211" s="53">
        <f t="shared" si="46"/>
        <v>0</v>
      </c>
      <c r="AJ211" s="53">
        <f t="shared" si="47"/>
        <v>0</v>
      </c>
    </row>
    <row r="212" spans="1:36" x14ac:dyDescent="0.25">
      <c r="A212" s="19"/>
      <c r="B212" s="19"/>
      <c r="C212" s="37"/>
      <c r="D212" s="19"/>
      <c r="E212" s="19"/>
      <c r="F212" s="19"/>
      <c r="G212" s="19"/>
      <c r="H212" s="19"/>
      <c r="I212" s="19"/>
      <c r="J212" s="19"/>
      <c r="K212" s="19"/>
      <c r="L212" s="19"/>
      <c r="M212" s="81">
        <f>IF(C212&gt;A_Stammdaten!$B$12,0,SUM(D212,E212,G212,I212:J212)-SUM(F212,H212,K212:L212))</f>
        <v>0</v>
      </c>
      <c r="N212" s="19"/>
      <c r="O212" s="19"/>
      <c r="P212" s="19"/>
      <c r="Q212" s="81">
        <f t="shared" si="48"/>
        <v>0</v>
      </c>
      <c r="R212" s="82">
        <f>IF(ISBLANK($B212),0,VLOOKUP($B212,Listen!$A$2:$C$45,2,FALSE))</f>
        <v>0</v>
      </c>
      <c r="S212" s="82">
        <f>IF(ISBLANK($B212),0,VLOOKUP($B212,Listen!$A$2:$C$45,3,FALSE))</f>
        <v>0</v>
      </c>
      <c r="T212" s="51">
        <f t="shared" si="40"/>
        <v>0</v>
      </c>
      <c r="U212" s="51">
        <f t="shared" si="39"/>
        <v>0</v>
      </c>
      <c r="V212" s="51">
        <f t="shared" si="39"/>
        <v>0</v>
      </c>
      <c r="W212" s="51">
        <f t="shared" si="39"/>
        <v>0</v>
      </c>
      <c r="X212" s="51">
        <f t="shared" si="39"/>
        <v>0</v>
      </c>
      <c r="Y212" s="51">
        <f t="shared" si="39"/>
        <v>0</v>
      </c>
      <c r="Z212" s="51">
        <f t="shared" si="39"/>
        <v>0</v>
      </c>
      <c r="AA212" s="53">
        <f t="shared" si="38"/>
        <v>0</v>
      </c>
      <c r="AB212" s="53">
        <f>IF(C212=A_Stammdaten!$B$12,D_SAV!$Q212-D_SAV!$AC212,HLOOKUP(A_Stammdaten!$B$12-1,$AD$4:$AJ$1000,ROW(C212)-3,FALSE)-$AC212)</f>
        <v>0</v>
      </c>
      <c r="AC212" s="53">
        <f>HLOOKUP(A_Stammdaten!$B$12,$AD$4:$AJ$1000,ROW(C212)-3,FALSE)</f>
        <v>0</v>
      </c>
      <c r="AD212" s="53">
        <f t="shared" si="41"/>
        <v>0</v>
      </c>
      <c r="AE212" s="53">
        <f t="shared" si="42"/>
        <v>0</v>
      </c>
      <c r="AF212" s="53">
        <f t="shared" si="43"/>
        <v>0</v>
      </c>
      <c r="AG212" s="53">
        <f t="shared" si="44"/>
        <v>0</v>
      </c>
      <c r="AH212" s="53">
        <f t="shared" si="45"/>
        <v>0</v>
      </c>
      <c r="AI212" s="53">
        <f t="shared" si="46"/>
        <v>0</v>
      </c>
      <c r="AJ212" s="53">
        <f t="shared" si="47"/>
        <v>0</v>
      </c>
    </row>
    <row r="213" spans="1:36" x14ac:dyDescent="0.25">
      <c r="A213" s="19"/>
      <c r="B213" s="19"/>
      <c r="C213" s="37"/>
      <c r="D213" s="19"/>
      <c r="E213" s="19"/>
      <c r="F213" s="19"/>
      <c r="G213" s="19"/>
      <c r="H213" s="19"/>
      <c r="I213" s="19"/>
      <c r="J213" s="19"/>
      <c r="K213" s="19"/>
      <c r="L213" s="19"/>
      <c r="M213" s="81">
        <f>IF(C213&gt;A_Stammdaten!$B$12,0,SUM(D213,E213,G213,I213:J213)-SUM(F213,H213,K213:L213))</f>
        <v>0</v>
      </c>
      <c r="N213" s="19"/>
      <c r="O213" s="19"/>
      <c r="P213" s="19"/>
      <c r="Q213" s="81">
        <f t="shared" si="48"/>
        <v>0</v>
      </c>
      <c r="R213" s="82">
        <f>IF(ISBLANK($B213),0,VLOOKUP($B213,Listen!$A$2:$C$45,2,FALSE))</f>
        <v>0</v>
      </c>
      <c r="S213" s="82">
        <f>IF(ISBLANK($B213),0,VLOOKUP($B213,Listen!$A$2:$C$45,3,FALSE))</f>
        <v>0</v>
      </c>
      <c r="T213" s="51">
        <f t="shared" si="40"/>
        <v>0</v>
      </c>
      <c r="U213" s="51">
        <f t="shared" si="39"/>
        <v>0</v>
      </c>
      <c r="V213" s="51">
        <f t="shared" si="39"/>
        <v>0</v>
      </c>
      <c r="W213" s="51">
        <f t="shared" si="39"/>
        <v>0</v>
      </c>
      <c r="X213" s="51">
        <f t="shared" si="39"/>
        <v>0</v>
      </c>
      <c r="Y213" s="51">
        <f t="shared" si="39"/>
        <v>0</v>
      </c>
      <c r="Z213" s="51">
        <f t="shared" si="39"/>
        <v>0</v>
      </c>
      <c r="AA213" s="53">
        <f t="shared" si="38"/>
        <v>0</v>
      </c>
      <c r="AB213" s="53">
        <f>IF(C213=A_Stammdaten!$B$12,D_SAV!$Q213-D_SAV!$AC213,HLOOKUP(A_Stammdaten!$B$12-1,$AD$4:$AJ$1000,ROW(C213)-3,FALSE)-$AC213)</f>
        <v>0</v>
      </c>
      <c r="AC213" s="53">
        <f>HLOOKUP(A_Stammdaten!$B$12,$AD$4:$AJ$1000,ROW(C213)-3,FALSE)</f>
        <v>0</v>
      </c>
      <c r="AD213" s="53">
        <f t="shared" si="41"/>
        <v>0</v>
      </c>
      <c r="AE213" s="53">
        <f t="shared" si="42"/>
        <v>0</v>
      </c>
      <c r="AF213" s="53">
        <f t="shared" si="43"/>
        <v>0</v>
      </c>
      <c r="AG213" s="53">
        <f t="shared" si="44"/>
        <v>0</v>
      </c>
      <c r="AH213" s="53">
        <f t="shared" si="45"/>
        <v>0</v>
      </c>
      <c r="AI213" s="53">
        <f t="shared" si="46"/>
        <v>0</v>
      </c>
      <c r="AJ213" s="53">
        <f t="shared" si="47"/>
        <v>0</v>
      </c>
    </row>
    <row r="214" spans="1:36" x14ac:dyDescent="0.25">
      <c r="A214" s="19"/>
      <c r="B214" s="19"/>
      <c r="C214" s="37"/>
      <c r="D214" s="19"/>
      <c r="E214" s="19"/>
      <c r="F214" s="19"/>
      <c r="G214" s="19"/>
      <c r="H214" s="19"/>
      <c r="I214" s="19"/>
      <c r="J214" s="19"/>
      <c r="K214" s="19"/>
      <c r="L214" s="19"/>
      <c r="M214" s="81">
        <f>IF(C214&gt;A_Stammdaten!$B$12,0,SUM(D214,E214,G214,I214:J214)-SUM(F214,H214,K214:L214))</f>
        <v>0</v>
      </c>
      <c r="N214" s="19"/>
      <c r="O214" s="19"/>
      <c r="P214" s="19"/>
      <c r="Q214" s="81">
        <f t="shared" si="48"/>
        <v>0</v>
      </c>
      <c r="R214" s="82">
        <f>IF(ISBLANK($B214),0,VLOOKUP($B214,Listen!$A$2:$C$45,2,FALSE))</f>
        <v>0</v>
      </c>
      <c r="S214" s="82">
        <f>IF(ISBLANK($B214),0,VLOOKUP($B214,Listen!$A$2:$C$45,3,FALSE))</f>
        <v>0</v>
      </c>
      <c r="T214" s="51">
        <f t="shared" si="40"/>
        <v>0</v>
      </c>
      <c r="U214" s="51">
        <f t="shared" si="39"/>
        <v>0</v>
      </c>
      <c r="V214" s="51">
        <f t="shared" si="39"/>
        <v>0</v>
      </c>
      <c r="W214" s="51">
        <f t="shared" si="39"/>
        <v>0</v>
      </c>
      <c r="X214" s="51">
        <f t="shared" si="39"/>
        <v>0</v>
      </c>
      <c r="Y214" s="51">
        <f t="shared" si="39"/>
        <v>0</v>
      </c>
      <c r="Z214" s="51">
        <f t="shared" si="39"/>
        <v>0</v>
      </c>
      <c r="AA214" s="53">
        <f t="shared" si="38"/>
        <v>0</v>
      </c>
      <c r="AB214" s="53">
        <f>IF(C214=A_Stammdaten!$B$12,D_SAV!$Q214-D_SAV!$AC214,HLOOKUP(A_Stammdaten!$B$12-1,$AD$4:$AJ$1000,ROW(C214)-3,FALSE)-$AC214)</f>
        <v>0</v>
      </c>
      <c r="AC214" s="53">
        <f>HLOOKUP(A_Stammdaten!$B$12,$AD$4:$AJ$1000,ROW(C214)-3,FALSE)</f>
        <v>0</v>
      </c>
      <c r="AD214" s="53">
        <f t="shared" si="41"/>
        <v>0</v>
      </c>
      <c r="AE214" s="53">
        <f t="shared" si="42"/>
        <v>0</v>
      </c>
      <c r="AF214" s="53">
        <f t="shared" si="43"/>
        <v>0</v>
      </c>
      <c r="AG214" s="53">
        <f t="shared" si="44"/>
        <v>0</v>
      </c>
      <c r="AH214" s="53">
        <f t="shared" si="45"/>
        <v>0</v>
      </c>
      <c r="AI214" s="53">
        <f t="shared" si="46"/>
        <v>0</v>
      </c>
      <c r="AJ214" s="53">
        <f t="shared" si="47"/>
        <v>0</v>
      </c>
    </row>
    <row r="215" spans="1:36" x14ac:dyDescent="0.25">
      <c r="A215" s="19"/>
      <c r="B215" s="19"/>
      <c r="C215" s="37"/>
      <c r="D215" s="19"/>
      <c r="E215" s="19"/>
      <c r="F215" s="19"/>
      <c r="G215" s="19"/>
      <c r="H215" s="19"/>
      <c r="I215" s="19"/>
      <c r="J215" s="19"/>
      <c r="K215" s="19"/>
      <c r="L215" s="19"/>
      <c r="M215" s="81">
        <f>IF(C215&gt;A_Stammdaten!$B$12,0,SUM(D215,E215,G215,I215:J215)-SUM(F215,H215,K215:L215))</f>
        <v>0</v>
      </c>
      <c r="N215" s="19"/>
      <c r="O215" s="19"/>
      <c r="P215" s="19"/>
      <c r="Q215" s="81">
        <f t="shared" si="48"/>
        <v>0</v>
      </c>
      <c r="R215" s="82">
        <f>IF(ISBLANK($B215),0,VLOOKUP($B215,Listen!$A$2:$C$45,2,FALSE))</f>
        <v>0</v>
      </c>
      <c r="S215" s="82">
        <f>IF(ISBLANK($B215),0,VLOOKUP($B215,Listen!$A$2:$C$45,3,FALSE))</f>
        <v>0</v>
      </c>
      <c r="T215" s="51">
        <f t="shared" si="40"/>
        <v>0</v>
      </c>
      <c r="U215" s="51">
        <f t="shared" si="39"/>
        <v>0</v>
      </c>
      <c r="V215" s="51">
        <f t="shared" si="39"/>
        <v>0</v>
      </c>
      <c r="W215" s="51">
        <f t="shared" si="39"/>
        <v>0</v>
      </c>
      <c r="X215" s="51">
        <f t="shared" si="39"/>
        <v>0</v>
      </c>
      <c r="Y215" s="51">
        <f t="shared" si="39"/>
        <v>0</v>
      </c>
      <c r="Z215" s="51">
        <f t="shared" si="39"/>
        <v>0</v>
      </c>
      <c r="AA215" s="53">
        <f t="shared" si="38"/>
        <v>0</v>
      </c>
      <c r="AB215" s="53">
        <f>IF(C215=A_Stammdaten!$B$12,D_SAV!$Q215-D_SAV!$AC215,HLOOKUP(A_Stammdaten!$B$12-1,$AD$4:$AJ$1000,ROW(C215)-3,FALSE)-$AC215)</f>
        <v>0</v>
      </c>
      <c r="AC215" s="53">
        <f>HLOOKUP(A_Stammdaten!$B$12,$AD$4:$AJ$1000,ROW(C215)-3,FALSE)</f>
        <v>0</v>
      </c>
      <c r="AD215" s="53">
        <f t="shared" si="41"/>
        <v>0</v>
      </c>
      <c r="AE215" s="53">
        <f t="shared" si="42"/>
        <v>0</v>
      </c>
      <c r="AF215" s="53">
        <f t="shared" si="43"/>
        <v>0</v>
      </c>
      <c r="AG215" s="53">
        <f t="shared" si="44"/>
        <v>0</v>
      </c>
      <c r="AH215" s="53">
        <f t="shared" si="45"/>
        <v>0</v>
      </c>
      <c r="AI215" s="53">
        <f t="shared" si="46"/>
        <v>0</v>
      </c>
      <c r="AJ215" s="53">
        <f t="shared" si="47"/>
        <v>0</v>
      </c>
    </row>
    <row r="216" spans="1:36" x14ac:dyDescent="0.25">
      <c r="A216" s="19"/>
      <c r="B216" s="19"/>
      <c r="C216" s="37"/>
      <c r="D216" s="19"/>
      <c r="E216" s="19"/>
      <c r="F216" s="19"/>
      <c r="G216" s="19"/>
      <c r="H216" s="19"/>
      <c r="I216" s="19"/>
      <c r="J216" s="19"/>
      <c r="K216" s="19"/>
      <c r="L216" s="19"/>
      <c r="M216" s="81">
        <f>IF(C216&gt;A_Stammdaten!$B$12,0,SUM(D216,E216,G216,I216:J216)-SUM(F216,H216,K216:L216))</f>
        <v>0</v>
      </c>
      <c r="N216" s="19"/>
      <c r="O216" s="19"/>
      <c r="P216" s="19"/>
      <c r="Q216" s="81">
        <f t="shared" si="48"/>
        <v>0</v>
      </c>
      <c r="R216" s="82">
        <f>IF(ISBLANK($B216),0,VLOOKUP($B216,Listen!$A$2:$C$45,2,FALSE))</f>
        <v>0</v>
      </c>
      <c r="S216" s="82">
        <f>IF(ISBLANK($B216),0,VLOOKUP($B216,Listen!$A$2:$C$45,3,FALSE))</f>
        <v>0</v>
      </c>
      <c r="T216" s="51">
        <f t="shared" si="40"/>
        <v>0</v>
      </c>
      <c r="U216" s="51">
        <f t="shared" si="39"/>
        <v>0</v>
      </c>
      <c r="V216" s="51">
        <f t="shared" si="39"/>
        <v>0</v>
      </c>
      <c r="W216" s="51">
        <f t="shared" si="39"/>
        <v>0</v>
      </c>
      <c r="X216" s="51">
        <f t="shared" si="39"/>
        <v>0</v>
      </c>
      <c r="Y216" s="51">
        <f t="shared" si="39"/>
        <v>0</v>
      </c>
      <c r="Z216" s="51">
        <f t="shared" si="39"/>
        <v>0</v>
      </c>
      <c r="AA216" s="53">
        <f t="shared" si="38"/>
        <v>0</v>
      </c>
      <c r="AB216" s="53">
        <f>IF(C216=A_Stammdaten!$B$12,D_SAV!$Q216-D_SAV!$AC216,HLOOKUP(A_Stammdaten!$B$12-1,$AD$4:$AJ$1000,ROW(C216)-3,FALSE)-$AC216)</f>
        <v>0</v>
      </c>
      <c r="AC216" s="53">
        <f>HLOOKUP(A_Stammdaten!$B$12,$AD$4:$AJ$1000,ROW(C216)-3,FALSE)</f>
        <v>0</v>
      </c>
      <c r="AD216" s="53">
        <f t="shared" si="41"/>
        <v>0</v>
      </c>
      <c r="AE216" s="53">
        <f t="shared" si="42"/>
        <v>0</v>
      </c>
      <c r="AF216" s="53">
        <f t="shared" si="43"/>
        <v>0</v>
      </c>
      <c r="AG216" s="53">
        <f t="shared" si="44"/>
        <v>0</v>
      </c>
      <c r="AH216" s="53">
        <f t="shared" si="45"/>
        <v>0</v>
      </c>
      <c r="AI216" s="53">
        <f t="shared" si="46"/>
        <v>0</v>
      </c>
      <c r="AJ216" s="53">
        <f t="shared" si="47"/>
        <v>0</v>
      </c>
    </row>
    <row r="217" spans="1:36" x14ac:dyDescent="0.25">
      <c r="A217" s="19"/>
      <c r="B217" s="19"/>
      <c r="C217" s="37"/>
      <c r="D217" s="19"/>
      <c r="E217" s="19"/>
      <c r="F217" s="19"/>
      <c r="G217" s="19"/>
      <c r="H217" s="19"/>
      <c r="I217" s="19"/>
      <c r="J217" s="19"/>
      <c r="K217" s="19"/>
      <c r="L217" s="19"/>
      <c r="M217" s="81">
        <f>IF(C217&gt;A_Stammdaten!$B$12,0,SUM(D217,E217,G217,I217:J217)-SUM(F217,H217,K217:L217))</f>
        <v>0</v>
      </c>
      <c r="N217" s="19"/>
      <c r="O217" s="19"/>
      <c r="P217" s="19"/>
      <c r="Q217" s="81">
        <f t="shared" si="48"/>
        <v>0</v>
      </c>
      <c r="R217" s="82">
        <f>IF(ISBLANK($B217),0,VLOOKUP($B217,Listen!$A$2:$C$45,2,FALSE))</f>
        <v>0</v>
      </c>
      <c r="S217" s="82">
        <f>IF(ISBLANK($B217),0,VLOOKUP($B217,Listen!$A$2:$C$45,3,FALSE))</f>
        <v>0</v>
      </c>
      <c r="T217" s="51">
        <f t="shared" si="40"/>
        <v>0</v>
      </c>
      <c r="U217" s="51">
        <f t="shared" si="39"/>
        <v>0</v>
      </c>
      <c r="V217" s="51">
        <f t="shared" si="39"/>
        <v>0</v>
      </c>
      <c r="W217" s="51">
        <f t="shared" si="39"/>
        <v>0</v>
      </c>
      <c r="X217" s="51">
        <f t="shared" si="39"/>
        <v>0</v>
      </c>
      <c r="Y217" s="51">
        <f t="shared" si="39"/>
        <v>0</v>
      </c>
      <c r="Z217" s="51">
        <f t="shared" si="39"/>
        <v>0</v>
      </c>
      <c r="AA217" s="53">
        <f t="shared" si="38"/>
        <v>0</v>
      </c>
      <c r="AB217" s="53">
        <f>IF(C217=A_Stammdaten!$B$12,D_SAV!$Q217-D_SAV!$AC217,HLOOKUP(A_Stammdaten!$B$12-1,$AD$4:$AJ$1000,ROW(C217)-3,FALSE)-$AC217)</f>
        <v>0</v>
      </c>
      <c r="AC217" s="53">
        <f>HLOOKUP(A_Stammdaten!$B$12,$AD$4:$AJ$1000,ROW(C217)-3,FALSE)</f>
        <v>0</v>
      </c>
      <c r="AD217" s="53">
        <f t="shared" si="41"/>
        <v>0</v>
      </c>
      <c r="AE217" s="53">
        <f t="shared" si="42"/>
        <v>0</v>
      </c>
      <c r="AF217" s="53">
        <f t="shared" si="43"/>
        <v>0</v>
      </c>
      <c r="AG217" s="53">
        <f t="shared" si="44"/>
        <v>0</v>
      </c>
      <c r="AH217" s="53">
        <f t="shared" si="45"/>
        <v>0</v>
      </c>
      <c r="AI217" s="53">
        <f t="shared" si="46"/>
        <v>0</v>
      </c>
      <c r="AJ217" s="53">
        <f t="shared" si="47"/>
        <v>0</v>
      </c>
    </row>
    <row r="218" spans="1:36" x14ac:dyDescent="0.25">
      <c r="A218" s="19"/>
      <c r="B218" s="19"/>
      <c r="C218" s="37"/>
      <c r="D218" s="19"/>
      <c r="E218" s="19"/>
      <c r="F218" s="19"/>
      <c r="G218" s="19"/>
      <c r="H218" s="19"/>
      <c r="I218" s="19"/>
      <c r="J218" s="19"/>
      <c r="K218" s="19"/>
      <c r="L218" s="19"/>
      <c r="M218" s="81">
        <f>IF(C218&gt;A_Stammdaten!$B$12,0,SUM(D218,E218,G218,I218:J218)-SUM(F218,H218,K218:L218))</f>
        <v>0</v>
      </c>
      <c r="N218" s="19"/>
      <c r="O218" s="19"/>
      <c r="P218" s="19"/>
      <c r="Q218" s="81">
        <f t="shared" si="48"/>
        <v>0</v>
      </c>
      <c r="R218" s="82">
        <f>IF(ISBLANK($B218),0,VLOOKUP($B218,Listen!$A$2:$C$45,2,FALSE))</f>
        <v>0</v>
      </c>
      <c r="S218" s="82">
        <f>IF(ISBLANK($B218),0,VLOOKUP($B218,Listen!$A$2:$C$45,3,FALSE))</f>
        <v>0</v>
      </c>
      <c r="T218" s="51">
        <f t="shared" si="40"/>
        <v>0</v>
      </c>
      <c r="U218" s="51">
        <f t="shared" si="39"/>
        <v>0</v>
      </c>
      <c r="V218" s="51">
        <f t="shared" si="39"/>
        <v>0</v>
      </c>
      <c r="W218" s="51">
        <f t="shared" si="39"/>
        <v>0</v>
      </c>
      <c r="X218" s="51">
        <f t="shared" si="39"/>
        <v>0</v>
      </c>
      <c r="Y218" s="51">
        <f t="shared" si="39"/>
        <v>0</v>
      </c>
      <c r="Z218" s="51">
        <f t="shared" si="39"/>
        <v>0</v>
      </c>
      <c r="AA218" s="53">
        <f t="shared" si="38"/>
        <v>0</v>
      </c>
      <c r="AB218" s="53">
        <f>IF(C218=A_Stammdaten!$B$12,D_SAV!$Q218-D_SAV!$AC218,HLOOKUP(A_Stammdaten!$B$12-1,$AD$4:$AJ$1000,ROW(C218)-3,FALSE)-$AC218)</f>
        <v>0</v>
      </c>
      <c r="AC218" s="53">
        <f>HLOOKUP(A_Stammdaten!$B$12,$AD$4:$AJ$1000,ROW(C218)-3,FALSE)</f>
        <v>0</v>
      </c>
      <c r="AD218" s="53">
        <f t="shared" si="41"/>
        <v>0</v>
      </c>
      <c r="AE218" s="53">
        <f t="shared" si="42"/>
        <v>0</v>
      </c>
      <c r="AF218" s="53">
        <f t="shared" si="43"/>
        <v>0</v>
      </c>
      <c r="AG218" s="53">
        <f t="shared" si="44"/>
        <v>0</v>
      </c>
      <c r="AH218" s="53">
        <f t="shared" si="45"/>
        <v>0</v>
      </c>
      <c r="AI218" s="53">
        <f t="shared" si="46"/>
        <v>0</v>
      </c>
      <c r="AJ218" s="53">
        <f t="shared" si="47"/>
        <v>0</v>
      </c>
    </row>
    <row r="219" spans="1:36" x14ac:dyDescent="0.25">
      <c r="A219" s="19"/>
      <c r="B219" s="19"/>
      <c r="C219" s="37"/>
      <c r="D219" s="19"/>
      <c r="E219" s="19"/>
      <c r="F219" s="19"/>
      <c r="G219" s="19"/>
      <c r="H219" s="19"/>
      <c r="I219" s="19"/>
      <c r="J219" s="19"/>
      <c r="K219" s="19"/>
      <c r="L219" s="19"/>
      <c r="M219" s="81">
        <f>IF(C219&gt;A_Stammdaten!$B$12,0,SUM(D219,E219,G219,I219:J219)-SUM(F219,H219,K219:L219))</f>
        <v>0</v>
      </c>
      <c r="N219" s="19"/>
      <c r="O219" s="19"/>
      <c r="P219" s="19"/>
      <c r="Q219" s="81">
        <f t="shared" si="48"/>
        <v>0</v>
      </c>
      <c r="R219" s="82">
        <f>IF(ISBLANK($B219),0,VLOOKUP($B219,Listen!$A$2:$C$45,2,FALSE))</f>
        <v>0</v>
      </c>
      <c r="S219" s="82">
        <f>IF(ISBLANK($B219),0,VLOOKUP($B219,Listen!$A$2:$C$45,3,FALSE))</f>
        <v>0</v>
      </c>
      <c r="T219" s="51">
        <f t="shared" si="40"/>
        <v>0</v>
      </c>
      <c r="U219" s="51">
        <f t="shared" si="39"/>
        <v>0</v>
      </c>
      <c r="V219" s="51">
        <f t="shared" si="39"/>
        <v>0</v>
      </c>
      <c r="W219" s="51">
        <f t="shared" si="39"/>
        <v>0</v>
      </c>
      <c r="X219" s="51">
        <f t="shared" si="39"/>
        <v>0</v>
      </c>
      <c r="Y219" s="51">
        <f t="shared" si="39"/>
        <v>0</v>
      </c>
      <c r="Z219" s="51">
        <f t="shared" si="39"/>
        <v>0</v>
      </c>
      <c r="AA219" s="53">
        <f t="shared" si="38"/>
        <v>0</v>
      </c>
      <c r="AB219" s="53">
        <f>IF(C219=A_Stammdaten!$B$12,D_SAV!$Q219-D_SAV!$AC219,HLOOKUP(A_Stammdaten!$B$12-1,$AD$4:$AJ$1000,ROW(C219)-3,FALSE)-$AC219)</f>
        <v>0</v>
      </c>
      <c r="AC219" s="53">
        <f>HLOOKUP(A_Stammdaten!$B$12,$AD$4:$AJ$1000,ROW(C219)-3,FALSE)</f>
        <v>0</v>
      </c>
      <c r="AD219" s="53">
        <f t="shared" si="41"/>
        <v>0</v>
      </c>
      <c r="AE219" s="53">
        <f t="shared" si="42"/>
        <v>0</v>
      </c>
      <c r="AF219" s="53">
        <f t="shared" si="43"/>
        <v>0</v>
      </c>
      <c r="AG219" s="53">
        <f t="shared" si="44"/>
        <v>0</v>
      </c>
      <c r="AH219" s="53">
        <f t="shared" si="45"/>
        <v>0</v>
      </c>
      <c r="AI219" s="53">
        <f t="shared" si="46"/>
        <v>0</v>
      </c>
      <c r="AJ219" s="53">
        <f t="shared" si="47"/>
        <v>0</v>
      </c>
    </row>
    <row r="220" spans="1:36" x14ac:dyDescent="0.25">
      <c r="A220" s="19"/>
      <c r="B220" s="19"/>
      <c r="C220" s="37"/>
      <c r="D220" s="19"/>
      <c r="E220" s="19"/>
      <c r="F220" s="19"/>
      <c r="G220" s="19"/>
      <c r="H220" s="19"/>
      <c r="I220" s="19"/>
      <c r="J220" s="19"/>
      <c r="K220" s="19"/>
      <c r="L220" s="19"/>
      <c r="M220" s="81">
        <f>IF(C220&gt;A_Stammdaten!$B$12,0,SUM(D220,E220,G220,I220:J220)-SUM(F220,H220,K220:L220))</f>
        <v>0</v>
      </c>
      <c r="N220" s="19"/>
      <c r="O220" s="19"/>
      <c r="P220" s="19"/>
      <c r="Q220" s="81">
        <f t="shared" si="48"/>
        <v>0</v>
      </c>
      <c r="R220" s="82">
        <f>IF(ISBLANK($B220),0,VLOOKUP($B220,Listen!$A$2:$C$45,2,FALSE))</f>
        <v>0</v>
      </c>
      <c r="S220" s="82">
        <f>IF(ISBLANK($B220),0,VLOOKUP($B220,Listen!$A$2:$C$45,3,FALSE))</f>
        <v>0</v>
      </c>
      <c r="T220" s="51">
        <f t="shared" si="40"/>
        <v>0</v>
      </c>
      <c r="U220" s="51">
        <f t="shared" si="39"/>
        <v>0</v>
      </c>
      <c r="V220" s="51">
        <f t="shared" si="39"/>
        <v>0</v>
      </c>
      <c r="W220" s="51">
        <f t="shared" si="39"/>
        <v>0</v>
      </c>
      <c r="X220" s="51">
        <f t="shared" si="39"/>
        <v>0</v>
      </c>
      <c r="Y220" s="51">
        <f t="shared" si="39"/>
        <v>0</v>
      </c>
      <c r="Z220" s="51">
        <f t="shared" si="39"/>
        <v>0</v>
      </c>
      <c r="AA220" s="53">
        <f t="shared" si="38"/>
        <v>0</v>
      </c>
      <c r="AB220" s="53">
        <f>IF(C220=A_Stammdaten!$B$12,D_SAV!$Q220-D_SAV!$AC220,HLOOKUP(A_Stammdaten!$B$12-1,$AD$4:$AJ$1000,ROW(C220)-3,FALSE)-$AC220)</f>
        <v>0</v>
      </c>
      <c r="AC220" s="53">
        <f>HLOOKUP(A_Stammdaten!$B$12,$AD$4:$AJ$1000,ROW(C220)-3,FALSE)</f>
        <v>0</v>
      </c>
      <c r="AD220" s="53">
        <f t="shared" si="41"/>
        <v>0</v>
      </c>
      <c r="AE220" s="53">
        <f t="shared" si="42"/>
        <v>0</v>
      </c>
      <c r="AF220" s="53">
        <f t="shared" si="43"/>
        <v>0</v>
      </c>
      <c r="AG220" s="53">
        <f t="shared" si="44"/>
        <v>0</v>
      </c>
      <c r="AH220" s="53">
        <f t="shared" si="45"/>
        <v>0</v>
      </c>
      <c r="AI220" s="53">
        <f t="shared" si="46"/>
        <v>0</v>
      </c>
      <c r="AJ220" s="53">
        <f t="shared" si="47"/>
        <v>0</v>
      </c>
    </row>
    <row r="221" spans="1:36" x14ac:dyDescent="0.25">
      <c r="A221" s="19"/>
      <c r="B221" s="19"/>
      <c r="C221" s="37"/>
      <c r="D221" s="19"/>
      <c r="E221" s="19"/>
      <c r="F221" s="19"/>
      <c r="G221" s="19"/>
      <c r="H221" s="19"/>
      <c r="I221" s="19"/>
      <c r="J221" s="19"/>
      <c r="K221" s="19"/>
      <c r="L221" s="19"/>
      <c r="M221" s="81">
        <f>IF(C221&gt;A_Stammdaten!$B$12,0,SUM(D221,E221,G221,I221:J221)-SUM(F221,H221,K221:L221))</f>
        <v>0</v>
      </c>
      <c r="N221" s="19"/>
      <c r="O221" s="19"/>
      <c r="P221" s="19"/>
      <c r="Q221" s="81">
        <f t="shared" si="48"/>
        <v>0</v>
      </c>
      <c r="R221" s="82">
        <f>IF(ISBLANK($B221),0,VLOOKUP($B221,Listen!$A$2:$C$45,2,FALSE))</f>
        <v>0</v>
      </c>
      <c r="S221" s="82">
        <f>IF(ISBLANK($B221),0,VLOOKUP($B221,Listen!$A$2:$C$45,3,FALSE))</f>
        <v>0</v>
      </c>
      <c r="T221" s="51">
        <f t="shared" si="40"/>
        <v>0</v>
      </c>
      <c r="U221" s="51">
        <f t="shared" si="39"/>
        <v>0</v>
      </c>
      <c r="V221" s="51">
        <f t="shared" si="39"/>
        <v>0</v>
      </c>
      <c r="W221" s="51">
        <f t="shared" si="39"/>
        <v>0</v>
      </c>
      <c r="X221" s="51">
        <f t="shared" si="39"/>
        <v>0</v>
      </c>
      <c r="Y221" s="51">
        <f t="shared" si="39"/>
        <v>0</v>
      </c>
      <c r="Z221" s="51">
        <f t="shared" si="39"/>
        <v>0</v>
      </c>
      <c r="AA221" s="53">
        <f t="shared" si="38"/>
        <v>0</v>
      </c>
      <c r="AB221" s="53">
        <f>IF(C221=A_Stammdaten!$B$12,D_SAV!$Q221-D_SAV!$AC221,HLOOKUP(A_Stammdaten!$B$12-1,$AD$4:$AJ$1000,ROW(C221)-3,FALSE)-$AC221)</f>
        <v>0</v>
      </c>
      <c r="AC221" s="53">
        <f>HLOOKUP(A_Stammdaten!$B$12,$AD$4:$AJ$1000,ROW(C221)-3,FALSE)</f>
        <v>0</v>
      </c>
      <c r="AD221" s="53">
        <f t="shared" si="41"/>
        <v>0</v>
      </c>
      <c r="AE221" s="53">
        <f t="shared" si="42"/>
        <v>0</v>
      </c>
      <c r="AF221" s="53">
        <f t="shared" si="43"/>
        <v>0</v>
      </c>
      <c r="AG221" s="53">
        <f t="shared" si="44"/>
        <v>0</v>
      </c>
      <c r="AH221" s="53">
        <f t="shared" si="45"/>
        <v>0</v>
      </c>
      <c r="AI221" s="53">
        <f t="shared" si="46"/>
        <v>0</v>
      </c>
      <c r="AJ221" s="53">
        <f t="shared" si="47"/>
        <v>0</v>
      </c>
    </row>
    <row r="222" spans="1:36" x14ac:dyDescent="0.25">
      <c r="A222" s="19"/>
      <c r="B222" s="19"/>
      <c r="C222" s="37"/>
      <c r="D222" s="19"/>
      <c r="E222" s="19"/>
      <c r="F222" s="19"/>
      <c r="G222" s="19"/>
      <c r="H222" s="19"/>
      <c r="I222" s="19"/>
      <c r="J222" s="19"/>
      <c r="K222" s="19"/>
      <c r="L222" s="19"/>
      <c r="M222" s="81">
        <f>IF(C222&gt;A_Stammdaten!$B$12,0,SUM(D222,E222,G222,I222:J222)-SUM(F222,H222,K222:L222))</f>
        <v>0</v>
      </c>
      <c r="N222" s="19"/>
      <c r="O222" s="19"/>
      <c r="P222" s="19"/>
      <c r="Q222" s="81">
        <f t="shared" si="48"/>
        <v>0</v>
      </c>
      <c r="R222" s="82">
        <f>IF(ISBLANK($B222),0,VLOOKUP($B222,Listen!$A$2:$C$45,2,FALSE))</f>
        <v>0</v>
      </c>
      <c r="S222" s="82">
        <f>IF(ISBLANK($B222),0,VLOOKUP($B222,Listen!$A$2:$C$45,3,FALSE))</f>
        <v>0</v>
      </c>
      <c r="T222" s="51">
        <f t="shared" si="40"/>
        <v>0</v>
      </c>
      <c r="U222" s="51">
        <f t="shared" si="39"/>
        <v>0</v>
      </c>
      <c r="V222" s="51">
        <f t="shared" si="39"/>
        <v>0</v>
      </c>
      <c r="W222" s="51">
        <f t="shared" si="39"/>
        <v>0</v>
      </c>
      <c r="X222" s="51">
        <f t="shared" si="39"/>
        <v>0</v>
      </c>
      <c r="Y222" s="51">
        <f t="shared" si="39"/>
        <v>0</v>
      </c>
      <c r="Z222" s="51">
        <f t="shared" si="39"/>
        <v>0</v>
      </c>
      <c r="AA222" s="53">
        <f t="shared" si="38"/>
        <v>0</v>
      </c>
      <c r="AB222" s="53">
        <f>IF(C222=A_Stammdaten!$B$12,D_SAV!$Q222-D_SAV!$AC222,HLOOKUP(A_Stammdaten!$B$12-1,$AD$4:$AJ$1000,ROW(C222)-3,FALSE)-$AC222)</f>
        <v>0</v>
      </c>
      <c r="AC222" s="53">
        <f>HLOOKUP(A_Stammdaten!$B$12,$AD$4:$AJ$1000,ROW(C222)-3,FALSE)</f>
        <v>0</v>
      </c>
      <c r="AD222" s="53">
        <f t="shared" si="41"/>
        <v>0</v>
      </c>
      <c r="AE222" s="53">
        <f t="shared" si="42"/>
        <v>0</v>
      </c>
      <c r="AF222" s="53">
        <f t="shared" si="43"/>
        <v>0</v>
      </c>
      <c r="AG222" s="53">
        <f t="shared" si="44"/>
        <v>0</v>
      </c>
      <c r="AH222" s="53">
        <f t="shared" si="45"/>
        <v>0</v>
      </c>
      <c r="AI222" s="53">
        <f t="shared" si="46"/>
        <v>0</v>
      </c>
      <c r="AJ222" s="53">
        <f t="shared" si="47"/>
        <v>0</v>
      </c>
    </row>
    <row r="223" spans="1:36" x14ac:dyDescent="0.25">
      <c r="A223" s="19"/>
      <c r="B223" s="19"/>
      <c r="C223" s="37"/>
      <c r="D223" s="19"/>
      <c r="E223" s="19"/>
      <c r="F223" s="19"/>
      <c r="G223" s="19"/>
      <c r="H223" s="19"/>
      <c r="I223" s="19"/>
      <c r="J223" s="19"/>
      <c r="K223" s="19"/>
      <c r="L223" s="19"/>
      <c r="M223" s="81">
        <f>IF(C223&gt;A_Stammdaten!$B$12,0,SUM(D223,E223,G223,I223:J223)-SUM(F223,H223,K223:L223))</f>
        <v>0</v>
      </c>
      <c r="N223" s="19"/>
      <c r="O223" s="19"/>
      <c r="P223" s="19"/>
      <c r="Q223" s="81">
        <f t="shared" si="48"/>
        <v>0</v>
      </c>
      <c r="R223" s="82">
        <f>IF(ISBLANK($B223),0,VLOOKUP($B223,Listen!$A$2:$C$45,2,FALSE))</f>
        <v>0</v>
      </c>
      <c r="S223" s="82">
        <f>IF(ISBLANK($B223),0,VLOOKUP($B223,Listen!$A$2:$C$45,3,FALSE))</f>
        <v>0</v>
      </c>
      <c r="T223" s="51">
        <f t="shared" si="40"/>
        <v>0</v>
      </c>
      <c r="U223" s="51">
        <f t="shared" si="39"/>
        <v>0</v>
      </c>
      <c r="V223" s="51">
        <f t="shared" si="39"/>
        <v>0</v>
      </c>
      <c r="W223" s="51">
        <f t="shared" si="39"/>
        <v>0</v>
      </c>
      <c r="X223" s="51">
        <f t="shared" si="39"/>
        <v>0</v>
      </c>
      <c r="Y223" s="51">
        <f t="shared" si="39"/>
        <v>0</v>
      </c>
      <c r="Z223" s="51">
        <f t="shared" si="39"/>
        <v>0</v>
      </c>
      <c r="AA223" s="53">
        <f t="shared" si="38"/>
        <v>0</v>
      </c>
      <c r="AB223" s="53">
        <f>IF(C223=A_Stammdaten!$B$12,D_SAV!$Q223-D_SAV!$AC223,HLOOKUP(A_Stammdaten!$B$12-1,$AD$4:$AJ$1000,ROW(C223)-3,FALSE)-$AC223)</f>
        <v>0</v>
      </c>
      <c r="AC223" s="53">
        <f>HLOOKUP(A_Stammdaten!$B$12,$AD$4:$AJ$1000,ROW(C223)-3,FALSE)</f>
        <v>0</v>
      </c>
      <c r="AD223" s="53">
        <f t="shared" si="41"/>
        <v>0</v>
      </c>
      <c r="AE223" s="53">
        <f t="shared" si="42"/>
        <v>0</v>
      </c>
      <c r="AF223" s="53">
        <f t="shared" si="43"/>
        <v>0</v>
      </c>
      <c r="AG223" s="53">
        <f t="shared" si="44"/>
        <v>0</v>
      </c>
      <c r="AH223" s="53">
        <f t="shared" si="45"/>
        <v>0</v>
      </c>
      <c r="AI223" s="53">
        <f t="shared" si="46"/>
        <v>0</v>
      </c>
      <c r="AJ223" s="53">
        <f t="shared" si="47"/>
        <v>0</v>
      </c>
    </row>
    <row r="224" spans="1:36" x14ac:dyDescent="0.25">
      <c r="A224" s="19"/>
      <c r="B224" s="19"/>
      <c r="C224" s="37"/>
      <c r="D224" s="19"/>
      <c r="E224" s="19"/>
      <c r="F224" s="19"/>
      <c r="G224" s="19"/>
      <c r="H224" s="19"/>
      <c r="I224" s="19"/>
      <c r="J224" s="19"/>
      <c r="K224" s="19"/>
      <c r="L224" s="19"/>
      <c r="M224" s="81">
        <f>IF(C224&gt;A_Stammdaten!$B$12,0,SUM(D224,E224,G224,I224:J224)-SUM(F224,H224,K224:L224))</f>
        <v>0</v>
      </c>
      <c r="N224" s="19"/>
      <c r="O224" s="19"/>
      <c r="P224" s="19"/>
      <c r="Q224" s="81">
        <f t="shared" si="48"/>
        <v>0</v>
      </c>
      <c r="R224" s="82">
        <f>IF(ISBLANK($B224),0,VLOOKUP($B224,Listen!$A$2:$C$45,2,FALSE))</f>
        <v>0</v>
      </c>
      <c r="S224" s="82">
        <f>IF(ISBLANK($B224),0,VLOOKUP($B224,Listen!$A$2:$C$45,3,FALSE))</f>
        <v>0</v>
      </c>
      <c r="T224" s="51">
        <f t="shared" si="40"/>
        <v>0</v>
      </c>
      <c r="U224" s="51">
        <f t="shared" si="39"/>
        <v>0</v>
      </c>
      <c r="V224" s="51">
        <f t="shared" si="39"/>
        <v>0</v>
      </c>
      <c r="W224" s="51">
        <f t="shared" si="39"/>
        <v>0</v>
      </c>
      <c r="X224" s="51">
        <f t="shared" si="39"/>
        <v>0</v>
      </c>
      <c r="Y224" s="51">
        <f t="shared" si="39"/>
        <v>0</v>
      </c>
      <c r="Z224" s="51">
        <f t="shared" si="39"/>
        <v>0</v>
      </c>
      <c r="AA224" s="53">
        <f t="shared" si="38"/>
        <v>0</v>
      </c>
      <c r="AB224" s="53">
        <f>IF(C224=A_Stammdaten!$B$12,D_SAV!$Q224-D_SAV!$AC224,HLOOKUP(A_Stammdaten!$B$12-1,$AD$4:$AJ$1000,ROW(C224)-3,FALSE)-$AC224)</f>
        <v>0</v>
      </c>
      <c r="AC224" s="53">
        <f>HLOOKUP(A_Stammdaten!$B$12,$AD$4:$AJ$1000,ROW(C224)-3,FALSE)</f>
        <v>0</v>
      </c>
      <c r="AD224" s="53">
        <f t="shared" si="41"/>
        <v>0</v>
      </c>
      <c r="AE224" s="53">
        <f t="shared" si="42"/>
        <v>0</v>
      </c>
      <c r="AF224" s="53">
        <f t="shared" si="43"/>
        <v>0</v>
      </c>
      <c r="AG224" s="53">
        <f t="shared" si="44"/>
        <v>0</v>
      </c>
      <c r="AH224" s="53">
        <f t="shared" si="45"/>
        <v>0</v>
      </c>
      <c r="AI224" s="53">
        <f t="shared" si="46"/>
        <v>0</v>
      </c>
      <c r="AJ224" s="53">
        <f t="shared" si="47"/>
        <v>0</v>
      </c>
    </row>
    <row r="225" spans="1:36" x14ac:dyDescent="0.25">
      <c r="A225" s="19"/>
      <c r="B225" s="19"/>
      <c r="C225" s="37"/>
      <c r="D225" s="19"/>
      <c r="E225" s="19"/>
      <c r="F225" s="19"/>
      <c r="G225" s="19"/>
      <c r="H225" s="19"/>
      <c r="I225" s="19"/>
      <c r="J225" s="19"/>
      <c r="K225" s="19"/>
      <c r="L225" s="19"/>
      <c r="M225" s="81">
        <f>IF(C225&gt;A_Stammdaten!$B$12,0,SUM(D225,E225,G225,I225:J225)-SUM(F225,H225,K225:L225))</f>
        <v>0</v>
      </c>
      <c r="N225" s="19"/>
      <c r="O225" s="19"/>
      <c r="P225" s="19"/>
      <c r="Q225" s="81">
        <f t="shared" si="48"/>
        <v>0</v>
      </c>
      <c r="R225" s="82">
        <f>IF(ISBLANK($B225),0,VLOOKUP($B225,Listen!$A$2:$C$45,2,FALSE))</f>
        <v>0</v>
      </c>
      <c r="S225" s="82">
        <f>IF(ISBLANK($B225),0,VLOOKUP($B225,Listen!$A$2:$C$45,3,FALSE))</f>
        <v>0</v>
      </c>
      <c r="T225" s="51">
        <f t="shared" si="40"/>
        <v>0</v>
      </c>
      <c r="U225" s="51">
        <f t="shared" si="39"/>
        <v>0</v>
      </c>
      <c r="V225" s="51">
        <f t="shared" si="39"/>
        <v>0</v>
      </c>
      <c r="W225" s="51">
        <f t="shared" si="39"/>
        <v>0</v>
      </c>
      <c r="X225" s="51">
        <f t="shared" si="39"/>
        <v>0</v>
      </c>
      <c r="Y225" s="51">
        <f t="shared" si="39"/>
        <v>0</v>
      </c>
      <c r="Z225" s="51">
        <f t="shared" si="39"/>
        <v>0</v>
      </c>
      <c r="AA225" s="53">
        <f t="shared" si="38"/>
        <v>0</v>
      </c>
      <c r="AB225" s="53">
        <f>IF(C225=A_Stammdaten!$B$12,D_SAV!$Q225-D_SAV!$AC225,HLOOKUP(A_Stammdaten!$B$12-1,$AD$4:$AJ$1000,ROW(C225)-3,FALSE)-$AC225)</f>
        <v>0</v>
      </c>
      <c r="AC225" s="53">
        <f>HLOOKUP(A_Stammdaten!$B$12,$AD$4:$AJ$1000,ROW(C225)-3,FALSE)</f>
        <v>0</v>
      </c>
      <c r="AD225" s="53">
        <f t="shared" si="41"/>
        <v>0</v>
      </c>
      <c r="AE225" s="53">
        <f t="shared" si="42"/>
        <v>0</v>
      </c>
      <c r="AF225" s="53">
        <f t="shared" si="43"/>
        <v>0</v>
      </c>
      <c r="AG225" s="53">
        <f t="shared" si="44"/>
        <v>0</v>
      </c>
      <c r="AH225" s="53">
        <f t="shared" si="45"/>
        <v>0</v>
      </c>
      <c r="AI225" s="53">
        <f t="shared" si="46"/>
        <v>0</v>
      </c>
      <c r="AJ225" s="53">
        <f t="shared" si="47"/>
        <v>0</v>
      </c>
    </row>
    <row r="226" spans="1:36" x14ac:dyDescent="0.25">
      <c r="A226" s="19"/>
      <c r="B226" s="19"/>
      <c r="C226" s="37"/>
      <c r="D226" s="19"/>
      <c r="E226" s="19"/>
      <c r="F226" s="19"/>
      <c r="G226" s="19"/>
      <c r="H226" s="19"/>
      <c r="I226" s="19"/>
      <c r="J226" s="19"/>
      <c r="K226" s="19"/>
      <c r="L226" s="19"/>
      <c r="M226" s="81">
        <f>IF(C226&gt;A_Stammdaten!$B$12,0,SUM(D226,E226,G226,I226:J226)-SUM(F226,H226,K226:L226))</f>
        <v>0</v>
      </c>
      <c r="N226" s="19"/>
      <c r="O226" s="19"/>
      <c r="P226" s="19"/>
      <c r="Q226" s="81">
        <f t="shared" si="48"/>
        <v>0</v>
      </c>
      <c r="R226" s="82">
        <f>IF(ISBLANK($B226),0,VLOOKUP($B226,Listen!$A$2:$C$45,2,FALSE))</f>
        <v>0</v>
      </c>
      <c r="S226" s="82">
        <f>IF(ISBLANK($B226),0,VLOOKUP($B226,Listen!$A$2:$C$45,3,FALSE))</f>
        <v>0</v>
      </c>
      <c r="T226" s="51">
        <f t="shared" si="40"/>
        <v>0</v>
      </c>
      <c r="U226" s="51">
        <f t="shared" si="39"/>
        <v>0</v>
      </c>
      <c r="V226" s="51">
        <f t="shared" si="39"/>
        <v>0</v>
      </c>
      <c r="W226" s="51">
        <f t="shared" si="39"/>
        <v>0</v>
      </c>
      <c r="X226" s="51">
        <f t="shared" si="39"/>
        <v>0</v>
      </c>
      <c r="Y226" s="51">
        <f t="shared" si="39"/>
        <v>0</v>
      </c>
      <c r="Z226" s="51">
        <f t="shared" si="39"/>
        <v>0</v>
      </c>
      <c r="AA226" s="53">
        <f t="shared" si="38"/>
        <v>0</v>
      </c>
      <c r="AB226" s="53">
        <f>IF(C226=A_Stammdaten!$B$12,D_SAV!$Q226-D_SAV!$AC226,HLOOKUP(A_Stammdaten!$B$12-1,$AD$4:$AJ$1000,ROW(C226)-3,FALSE)-$AC226)</f>
        <v>0</v>
      </c>
      <c r="AC226" s="53">
        <f>HLOOKUP(A_Stammdaten!$B$12,$AD$4:$AJ$1000,ROW(C226)-3,FALSE)</f>
        <v>0</v>
      </c>
      <c r="AD226" s="53">
        <f t="shared" si="41"/>
        <v>0</v>
      </c>
      <c r="AE226" s="53">
        <f t="shared" si="42"/>
        <v>0</v>
      </c>
      <c r="AF226" s="53">
        <f t="shared" si="43"/>
        <v>0</v>
      </c>
      <c r="AG226" s="53">
        <f t="shared" si="44"/>
        <v>0</v>
      </c>
      <c r="AH226" s="53">
        <f t="shared" si="45"/>
        <v>0</v>
      </c>
      <c r="AI226" s="53">
        <f t="shared" si="46"/>
        <v>0</v>
      </c>
      <c r="AJ226" s="53">
        <f t="shared" si="47"/>
        <v>0</v>
      </c>
    </row>
    <row r="227" spans="1:36" x14ac:dyDescent="0.25">
      <c r="A227" s="19"/>
      <c r="B227" s="19"/>
      <c r="C227" s="37"/>
      <c r="D227" s="19"/>
      <c r="E227" s="19"/>
      <c r="F227" s="19"/>
      <c r="G227" s="19"/>
      <c r="H227" s="19"/>
      <c r="I227" s="19"/>
      <c r="J227" s="19"/>
      <c r="K227" s="19"/>
      <c r="L227" s="19"/>
      <c r="M227" s="81">
        <f>IF(C227&gt;A_Stammdaten!$B$12,0,SUM(D227,E227,G227,I227:J227)-SUM(F227,H227,K227:L227))</f>
        <v>0</v>
      </c>
      <c r="N227" s="19"/>
      <c r="O227" s="19"/>
      <c r="P227" s="19"/>
      <c r="Q227" s="81">
        <f t="shared" si="48"/>
        <v>0</v>
      </c>
      <c r="R227" s="82">
        <f>IF(ISBLANK($B227),0,VLOOKUP($B227,Listen!$A$2:$C$45,2,FALSE))</f>
        <v>0</v>
      </c>
      <c r="S227" s="82">
        <f>IF(ISBLANK($B227),0,VLOOKUP($B227,Listen!$A$2:$C$45,3,FALSE))</f>
        <v>0</v>
      </c>
      <c r="T227" s="51">
        <f t="shared" si="40"/>
        <v>0</v>
      </c>
      <c r="U227" s="51">
        <f t="shared" si="39"/>
        <v>0</v>
      </c>
      <c r="V227" s="51">
        <f t="shared" si="39"/>
        <v>0</v>
      </c>
      <c r="W227" s="51">
        <f t="shared" si="39"/>
        <v>0</v>
      </c>
      <c r="X227" s="51">
        <f t="shared" si="39"/>
        <v>0</v>
      </c>
      <c r="Y227" s="51">
        <f t="shared" si="39"/>
        <v>0</v>
      </c>
      <c r="Z227" s="51">
        <f t="shared" si="39"/>
        <v>0</v>
      </c>
      <c r="AA227" s="53">
        <f t="shared" ref="AA227:AA290" si="49">AC227+AB227</f>
        <v>0</v>
      </c>
      <c r="AB227" s="53">
        <f>IF(C227=A_Stammdaten!$B$12,D_SAV!$Q227-D_SAV!$AC227,HLOOKUP(A_Stammdaten!$B$12-1,$AD$4:$AJ$1000,ROW(C227)-3,FALSE)-$AC227)</f>
        <v>0</v>
      </c>
      <c r="AC227" s="53">
        <f>HLOOKUP(A_Stammdaten!$B$12,$AD$4:$AJ$1000,ROW(C227)-3,FALSE)</f>
        <v>0</v>
      </c>
      <c r="AD227" s="53">
        <f t="shared" si="41"/>
        <v>0</v>
      </c>
      <c r="AE227" s="53">
        <f t="shared" si="42"/>
        <v>0</v>
      </c>
      <c r="AF227" s="53">
        <f t="shared" si="43"/>
        <v>0</v>
      </c>
      <c r="AG227" s="53">
        <f t="shared" si="44"/>
        <v>0</v>
      </c>
      <c r="AH227" s="53">
        <f t="shared" si="45"/>
        <v>0</v>
      </c>
      <c r="AI227" s="53">
        <f t="shared" si="46"/>
        <v>0</v>
      </c>
      <c r="AJ227" s="53">
        <f t="shared" si="47"/>
        <v>0</v>
      </c>
    </row>
    <row r="228" spans="1:36" x14ac:dyDescent="0.25">
      <c r="A228" s="19"/>
      <c r="B228" s="19"/>
      <c r="C228" s="37"/>
      <c r="D228" s="19"/>
      <c r="E228" s="19"/>
      <c r="F228" s="19"/>
      <c r="G228" s="19"/>
      <c r="H228" s="19"/>
      <c r="I228" s="19"/>
      <c r="J228" s="19"/>
      <c r="K228" s="19"/>
      <c r="L228" s="19"/>
      <c r="M228" s="81">
        <f>IF(C228&gt;A_Stammdaten!$B$12,0,SUM(D228,E228,G228,I228:J228)-SUM(F228,H228,K228:L228))</f>
        <v>0</v>
      </c>
      <c r="N228" s="19"/>
      <c r="O228" s="19"/>
      <c r="P228" s="19"/>
      <c r="Q228" s="81">
        <f t="shared" si="48"/>
        <v>0</v>
      </c>
      <c r="R228" s="82">
        <f>IF(ISBLANK($B228),0,VLOOKUP($B228,Listen!$A$2:$C$45,2,FALSE))</f>
        <v>0</v>
      </c>
      <c r="S228" s="82">
        <f>IF(ISBLANK($B228),0,VLOOKUP($B228,Listen!$A$2:$C$45,3,FALSE))</f>
        <v>0</v>
      </c>
      <c r="T228" s="51">
        <f t="shared" si="40"/>
        <v>0</v>
      </c>
      <c r="U228" s="51">
        <f t="shared" si="39"/>
        <v>0</v>
      </c>
      <c r="V228" s="51">
        <f t="shared" si="39"/>
        <v>0</v>
      </c>
      <c r="W228" s="51">
        <f t="shared" si="39"/>
        <v>0</v>
      </c>
      <c r="X228" s="51">
        <f t="shared" si="39"/>
        <v>0</v>
      </c>
      <c r="Y228" s="51">
        <f t="shared" si="39"/>
        <v>0</v>
      </c>
      <c r="Z228" s="51">
        <f t="shared" si="39"/>
        <v>0</v>
      </c>
      <c r="AA228" s="53">
        <f t="shared" si="49"/>
        <v>0</v>
      </c>
      <c r="AB228" s="53">
        <f>IF(C228=A_Stammdaten!$B$12,D_SAV!$Q228-D_SAV!$AC228,HLOOKUP(A_Stammdaten!$B$12-1,$AD$4:$AJ$1000,ROW(C228)-3,FALSE)-$AC228)</f>
        <v>0</v>
      </c>
      <c r="AC228" s="53">
        <f>HLOOKUP(A_Stammdaten!$B$12,$AD$4:$AJ$1000,ROW(C228)-3,FALSE)</f>
        <v>0</v>
      </c>
      <c r="AD228" s="53">
        <f t="shared" si="41"/>
        <v>0</v>
      </c>
      <c r="AE228" s="53">
        <f t="shared" si="42"/>
        <v>0</v>
      </c>
      <c r="AF228" s="53">
        <f t="shared" si="43"/>
        <v>0</v>
      </c>
      <c r="AG228" s="53">
        <f t="shared" si="44"/>
        <v>0</v>
      </c>
      <c r="AH228" s="53">
        <f t="shared" si="45"/>
        <v>0</v>
      </c>
      <c r="AI228" s="53">
        <f t="shared" si="46"/>
        <v>0</v>
      </c>
      <c r="AJ228" s="53">
        <f t="shared" si="47"/>
        <v>0</v>
      </c>
    </row>
    <row r="229" spans="1:36" x14ac:dyDescent="0.25">
      <c r="A229" s="19"/>
      <c r="B229" s="19"/>
      <c r="C229" s="37"/>
      <c r="D229" s="19"/>
      <c r="E229" s="19"/>
      <c r="F229" s="19"/>
      <c r="G229" s="19"/>
      <c r="H229" s="19"/>
      <c r="I229" s="19"/>
      <c r="J229" s="19"/>
      <c r="K229" s="19"/>
      <c r="L229" s="19"/>
      <c r="M229" s="81">
        <f>IF(C229&gt;A_Stammdaten!$B$12,0,SUM(D229,E229,G229,I229:J229)-SUM(F229,H229,K229:L229))</f>
        <v>0</v>
      </c>
      <c r="N229" s="19"/>
      <c r="O229" s="19"/>
      <c r="P229" s="19"/>
      <c r="Q229" s="81">
        <f t="shared" si="48"/>
        <v>0</v>
      </c>
      <c r="R229" s="82">
        <f>IF(ISBLANK($B229),0,VLOOKUP($B229,Listen!$A$2:$C$45,2,FALSE))</f>
        <v>0</v>
      </c>
      <c r="S229" s="82">
        <f>IF(ISBLANK($B229),0,VLOOKUP($B229,Listen!$A$2:$C$45,3,FALSE))</f>
        <v>0</v>
      </c>
      <c r="T229" s="51">
        <f t="shared" si="40"/>
        <v>0</v>
      </c>
      <c r="U229" s="51">
        <f t="shared" si="39"/>
        <v>0</v>
      </c>
      <c r="V229" s="51">
        <f t="shared" si="39"/>
        <v>0</v>
      </c>
      <c r="W229" s="51">
        <f t="shared" si="39"/>
        <v>0</v>
      </c>
      <c r="X229" s="51">
        <f t="shared" si="39"/>
        <v>0</v>
      </c>
      <c r="Y229" s="51">
        <f t="shared" si="39"/>
        <v>0</v>
      </c>
      <c r="Z229" s="51">
        <f t="shared" si="39"/>
        <v>0</v>
      </c>
      <c r="AA229" s="53">
        <f t="shared" si="49"/>
        <v>0</v>
      </c>
      <c r="AB229" s="53">
        <f>IF(C229=A_Stammdaten!$B$12,D_SAV!$Q229-D_SAV!$AC229,HLOOKUP(A_Stammdaten!$B$12-1,$AD$4:$AJ$1000,ROW(C229)-3,FALSE)-$AC229)</f>
        <v>0</v>
      </c>
      <c r="AC229" s="53">
        <f>HLOOKUP(A_Stammdaten!$B$12,$AD$4:$AJ$1000,ROW(C229)-3,FALSE)</f>
        <v>0</v>
      </c>
      <c r="AD229" s="53">
        <f t="shared" si="41"/>
        <v>0</v>
      </c>
      <c r="AE229" s="53">
        <f t="shared" si="42"/>
        <v>0</v>
      </c>
      <c r="AF229" s="53">
        <f t="shared" si="43"/>
        <v>0</v>
      </c>
      <c r="AG229" s="53">
        <f t="shared" si="44"/>
        <v>0</v>
      </c>
      <c r="AH229" s="53">
        <f t="shared" si="45"/>
        <v>0</v>
      </c>
      <c r="AI229" s="53">
        <f t="shared" si="46"/>
        <v>0</v>
      </c>
      <c r="AJ229" s="53">
        <f t="shared" si="47"/>
        <v>0</v>
      </c>
    </row>
    <row r="230" spans="1:36" x14ac:dyDescent="0.25">
      <c r="A230" s="19"/>
      <c r="B230" s="19"/>
      <c r="C230" s="37"/>
      <c r="D230" s="19"/>
      <c r="E230" s="19"/>
      <c r="F230" s="19"/>
      <c r="G230" s="19"/>
      <c r="H230" s="19"/>
      <c r="I230" s="19"/>
      <c r="J230" s="19"/>
      <c r="K230" s="19"/>
      <c r="L230" s="19"/>
      <c r="M230" s="81">
        <f>IF(C230&gt;A_Stammdaten!$B$12,0,SUM(D230,E230,G230,I230:J230)-SUM(F230,H230,K230:L230))</f>
        <v>0</v>
      </c>
      <c r="N230" s="19"/>
      <c r="O230" s="19"/>
      <c r="P230" s="19"/>
      <c r="Q230" s="81">
        <f t="shared" si="48"/>
        <v>0</v>
      </c>
      <c r="R230" s="82">
        <f>IF(ISBLANK($B230),0,VLOOKUP($B230,Listen!$A$2:$C$45,2,FALSE))</f>
        <v>0</v>
      </c>
      <c r="S230" s="82">
        <f>IF(ISBLANK($B230),0,VLOOKUP($B230,Listen!$A$2:$C$45,3,FALSE))</f>
        <v>0</v>
      </c>
      <c r="T230" s="51">
        <f t="shared" si="40"/>
        <v>0</v>
      </c>
      <c r="U230" s="51">
        <f t="shared" si="39"/>
        <v>0</v>
      </c>
      <c r="V230" s="51">
        <f t="shared" si="39"/>
        <v>0</v>
      </c>
      <c r="W230" s="51">
        <f t="shared" si="39"/>
        <v>0</v>
      </c>
      <c r="X230" s="51">
        <f t="shared" si="39"/>
        <v>0</v>
      </c>
      <c r="Y230" s="51">
        <f t="shared" si="39"/>
        <v>0</v>
      </c>
      <c r="Z230" s="51">
        <f t="shared" si="39"/>
        <v>0</v>
      </c>
      <c r="AA230" s="53">
        <f t="shared" si="49"/>
        <v>0</v>
      </c>
      <c r="AB230" s="53">
        <f>IF(C230=A_Stammdaten!$B$12,D_SAV!$Q230-D_SAV!$AC230,HLOOKUP(A_Stammdaten!$B$12-1,$AD$4:$AJ$1000,ROW(C230)-3,FALSE)-$AC230)</f>
        <v>0</v>
      </c>
      <c r="AC230" s="53">
        <f>HLOOKUP(A_Stammdaten!$B$12,$AD$4:$AJ$1000,ROW(C230)-3,FALSE)</f>
        <v>0</v>
      </c>
      <c r="AD230" s="53">
        <f t="shared" si="41"/>
        <v>0</v>
      </c>
      <c r="AE230" s="53">
        <f t="shared" si="42"/>
        <v>0</v>
      </c>
      <c r="AF230" s="53">
        <f t="shared" si="43"/>
        <v>0</v>
      </c>
      <c r="AG230" s="53">
        <f t="shared" si="44"/>
        <v>0</v>
      </c>
      <c r="AH230" s="53">
        <f t="shared" si="45"/>
        <v>0</v>
      </c>
      <c r="AI230" s="53">
        <f t="shared" si="46"/>
        <v>0</v>
      </c>
      <c r="AJ230" s="53">
        <f t="shared" si="47"/>
        <v>0</v>
      </c>
    </row>
    <row r="231" spans="1:36" x14ac:dyDescent="0.25">
      <c r="A231" s="19"/>
      <c r="B231" s="19"/>
      <c r="C231" s="37"/>
      <c r="D231" s="19"/>
      <c r="E231" s="19"/>
      <c r="F231" s="19"/>
      <c r="G231" s="19"/>
      <c r="H231" s="19"/>
      <c r="I231" s="19"/>
      <c r="J231" s="19"/>
      <c r="K231" s="19"/>
      <c r="L231" s="19"/>
      <c r="M231" s="81">
        <f>IF(C231&gt;A_Stammdaten!$B$12,0,SUM(D231,E231,G231,I231:J231)-SUM(F231,H231,K231:L231))</f>
        <v>0</v>
      </c>
      <c r="N231" s="19"/>
      <c r="O231" s="19"/>
      <c r="P231" s="19"/>
      <c r="Q231" s="81">
        <f t="shared" si="48"/>
        <v>0</v>
      </c>
      <c r="R231" s="82">
        <f>IF(ISBLANK($B231),0,VLOOKUP($B231,Listen!$A$2:$C$45,2,FALSE))</f>
        <v>0</v>
      </c>
      <c r="S231" s="82">
        <f>IF(ISBLANK($B231),0,VLOOKUP($B231,Listen!$A$2:$C$45,3,FALSE))</f>
        <v>0</v>
      </c>
      <c r="T231" s="51">
        <f t="shared" si="40"/>
        <v>0</v>
      </c>
      <c r="U231" s="51">
        <f t="shared" si="39"/>
        <v>0</v>
      </c>
      <c r="V231" s="51">
        <f t="shared" si="39"/>
        <v>0</v>
      </c>
      <c r="W231" s="51">
        <f t="shared" si="39"/>
        <v>0</v>
      </c>
      <c r="X231" s="51">
        <f t="shared" si="39"/>
        <v>0</v>
      </c>
      <c r="Y231" s="51">
        <f t="shared" si="39"/>
        <v>0</v>
      </c>
      <c r="Z231" s="51">
        <f t="shared" si="39"/>
        <v>0</v>
      </c>
      <c r="AA231" s="53">
        <f t="shared" si="49"/>
        <v>0</v>
      </c>
      <c r="AB231" s="53">
        <f>IF(C231=A_Stammdaten!$B$12,D_SAV!$Q231-D_SAV!$AC231,HLOOKUP(A_Stammdaten!$B$12-1,$AD$4:$AJ$1000,ROW(C231)-3,FALSE)-$AC231)</f>
        <v>0</v>
      </c>
      <c r="AC231" s="53">
        <f>HLOOKUP(A_Stammdaten!$B$12,$AD$4:$AJ$1000,ROW(C231)-3,FALSE)</f>
        <v>0</v>
      </c>
      <c r="AD231" s="53">
        <f t="shared" si="41"/>
        <v>0</v>
      </c>
      <c r="AE231" s="53">
        <f t="shared" si="42"/>
        <v>0</v>
      </c>
      <c r="AF231" s="53">
        <f t="shared" si="43"/>
        <v>0</v>
      </c>
      <c r="AG231" s="53">
        <f t="shared" si="44"/>
        <v>0</v>
      </c>
      <c r="AH231" s="53">
        <f t="shared" si="45"/>
        <v>0</v>
      </c>
      <c r="AI231" s="53">
        <f t="shared" si="46"/>
        <v>0</v>
      </c>
      <c r="AJ231" s="53">
        <f t="shared" si="47"/>
        <v>0</v>
      </c>
    </row>
    <row r="232" spans="1:36" x14ac:dyDescent="0.25">
      <c r="A232" s="19"/>
      <c r="B232" s="19"/>
      <c r="C232" s="37"/>
      <c r="D232" s="19"/>
      <c r="E232" s="19"/>
      <c r="F232" s="19"/>
      <c r="G232" s="19"/>
      <c r="H232" s="19"/>
      <c r="I232" s="19"/>
      <c r="J232" s="19"/>
      <c r="K232" s="19"/>
      <c r="L232" s="19"/>
      <c r="M232" s="81">
        <f>IF(C232&gt;A_Stammdaten!$B$12,0,SUM(D232,E232,G232,I232:J232)-SUM(F232,H232,K232:L232))</f>
        <v>0</v>
      </c>
      <c r="N232" s="19"/>
      <c r="O232" s="19"/>
      <c r="P232" s="19"/>
      <c r="Q232" s="81">
        <f t="shared" si="48"/>
        <v>0</v>
      </c>
      <c r="R232" s="82">
        <f>IF(ISBLANK($B232),0,VLOOKUP($B232,Listen!$A$2:$C$45,2,FALSE))</f>
        <v>0</v>
      </c>
      <c r="S232" s="82">
        <f>IF(ISBLANK($B232),0,VLOOKUP($B232,Listen!$A$2:$C$45,3,FALSE))</f>
        <v>0</v>
      </c>
      <c r="T232" s="51">
        <f t="shared" si="40"/>
        <v>0</v>
      </c>
      <c r="U232" s="51">
        <f t="shared" si="39"/>
        <v>0</v>
      </c>
      <c r="V232" s="51">
        <f t="shared" si="39"/>
        <v>0</v>
      </c>
      <c r="W232" s="51">
        <f t="shared" si="39"/>
        <v>0</v>
      </c>
      <c r="X232" s="51">
        <f t="shared" si="39"/>
        <v>0</v>
      </c>
      <c r="Y232" s="51">
        <f t="shared" si="39"/>
        <v>0</v>
      </c>
      <c r="Z232" s="51">
        <f t="shared" si="39"/>
        <v>0</v>
      </c>
      <c r="AA232" s="53">
        <f t="shared" si="49"/>
        <v>0</v>
      </c>
      <c r="AB232" s="53">
        <f>IF(C232=A_Stammdaten!$B$12,D_SAV!$Q232-D_SAV!$AC232,HLOOKUP(A_Stammdaten!$B$12-1,$AD$4:$AJ$1000,ROW(C232)-3,FALSE)-$AC232)</f>
        <v>0</v>
      </c>
      <c r="AC232" s="53">
        <f>HLOOKUP(A_Stammdaten!$B$12,$AD$4:$AJ$1000,ROW(C232)-3,FALSE)</f>
        <v>0</v>
      </c>
      <c r="AD232" s="53">
        <f t="shared" si="41"/>
        <v>0</v>
      </c>
      <c r="AE232" s="53">
        <f t="shared" si="42"/>
        <v>0</v>
      </c>
      <c r="AF232" s="53">
        <f t="shared" si="43"/>
        <v>0</v>
      </c>
      <c r="AG232" s="53">
        <f t="shared" si="44"/>
        <v>0</v>
      </c>
      <c r="AH232" s="53">
        <f t="shared" si="45"/>
        <v>0</v>
      </c>
      <c r="AI232" s="53">
        <f t="shared" si="46"/>
        <v>0</v>
      </c>
      <c r="AJ232" s="53">
        <f t="shared" si="47"/>
        <v>0</v>
      </c>
    </row>
    <row r="233" spans="1:36" x14ac:dyDescent="0.25">
      <c r="A233" s="19"/>
      <c r="B233" s="19"/>
      <c r="C233" s="37"/>
      <c r="D233" s="19"/>
      <c r="E233" s="19"/>
      <c r="F233" s="19"/>
      <c r="G233" s="19"/>
      <c r="H233" s="19"/>
      <c r="I233" s="19"/>
      <c r="J233" s="19"/>
      <c r="K233" s="19"/>
      <c r="L233" s="19"/>
      <c r="M233" s="81">
        <f>IF(C233&gt;A_Stammdaten!$B$12,0,SUM(D233,E233,G233,I233:J233)-SUM(F233,H233,K233:L233))</f>
        <v>0</v>
      </c>
      <c r="N233" s="19"/>
      <c r="O233" s="19"/>
      <c r="P233" s="19"/>
      <c r="Q233" s="81">
        <f t="shared" si="48"/>
        <v>0</v>
      </c>
      <c r="R233" s="82">
        <f>IF(ISBLANK($B233),0,VLOOKUP($B233,Listen!$A$2:$C$45,2,FALSE))</f>
        <v>0</v>
      </c>
      <c r="S233" s="82">
        <f>IF(ISBLANK($B233),0,VLOOKUP($B233,Listen!$A$2:$C$45,3,FALSE))</f>
        <v>0</v>
      </c>
      <c r="T233" s="51">
        <f t="shared" si="40"/>
        <v>0</v>
      </c>
      <c r="U233" s="51">
        <f t="shared" si="39"/>
        <v>0</v>
      </c>
      <c r="V233" s="51">
        <f t="shared" si="39"/>
        <v>0</v>
      </c>
      <c r="W233" s="51">
        <f t="shared" si="39"/>
        <v>0</v>
      </c>
      <c r="X233" s="51">
        <f t="shared" si="39"/>
        <v>0</v>
      </c>
      <c r="Y233" s="51">
        <f t="shared" si="39"/>
        <v>0</v>
      </c>
      <c r="Z233" s="51">
        <f t="shared" si="39"/>
        <v>0</v>
      </c>
      <c r="AA233" s="53">
        <f t="shared" si="49"/>
        <v>0</v>
      </c>
      <c r="AB233" s="53">
        <f>IF(C233=A_Stammdaten!$B$12,D_SAV!$Q233-D_SAV!$AC233,HLOOKUP(A_Stammdaten!$B$12-1,$AD$4:$AJ$1000,ROW(C233)-3,FALSE)-$AC233)</f>
        <v>0</v>
      </c>
      <c r="AC233" s="53">
        <f>HLOOKUP(A_Stammdaten!$B$12,$AD$4:$AJ$1000,ROW(C233)-3,FALSE)</f>
        <v>0</v>
      </c>
      <c r="AD233" s="53">
        <f t="shared" si="41"/>
        <v>0</v>
      </c>
      <c r="AE233" s="53">
        <f t="shared" si="42"/>
        <v>0</v>
      </c>
      <c r="AF233" s="53">
        <f t="shared" si="43"/>
        <v>0</v>
      </c>
      <c r="AG233" s="53">
        <f t="shared" si="44"/>
        <v>0</v>
      </c>
      <c r="AH233" s="53">
        <f t="shared" si="45"/>
        <v>0</v>
      </c>
      <c r="AI233" s="53">
        <f t="shared" si="46"/>
        <v>0</v>
      </c>
      <c r="AJ233" s="53">
        <f t="shared" si="47"/>
        <v>0</v>
      </c>
    </row>
    <row r="234" spans="1:36" x14ac:dyDescent="0.25">
      <c r="A234" s="19"/>
      <c r="B234" s="19"/>
      <c r="C234" s="37"/>
      <c r="D234" s="19"/>
      <c r="E234" s="19"/>
      <c r="F234" s="19"/>
      <c r="G234" s="19"/>
      <c r="H234" s="19"/>
      <c r="I234" s="19"/>
      <c r="J234" s="19"/>
      <c r="K234" s="19"/>
      <c r="L234" s="19"/>
      <c r="M234" s="81">
        <f>IF(C234&gt;A_Stammdaten!$B$12,0,SUM(D234,E234,G234,I234:J234)-SUM(F234,H234,K234:L234))</f>
        <v>0</v>
      </c>
      <c r="N234" s="19"/>
      <c r="O234" s="19"/>
      <c r="P234" s="19"/>
      <c r="Q234" s="81">
        <f t="shared" si="48"/>
        <v>0</v>
      </c>
      <c r="R234" s="82">
        <f>IF(ISBLANK($B234),0,VLOOKUP($B234,Listen!$A$2:$C$45,2,FALSE))</f>
        <v>0</v>
      </c>
      <c r="S234" s="82">
        <f>IF(ISBLANK($B234),0,VLOOKUP($B234,Listen!$A$2:$C$45,3,FALSE))</f>
        <v>0</v>
      </c>
      <c r="T234" s="51">
        <f t="shared" si="40"/>
        <v>0</v>
      </c>
      <c r="U234" s="51">
        <f t="shared" si="39"/>
        <v>0</v>
      </c>
      <c r="V234" s="51">
        <f t="shared" si="39"/>
        <v>0</v>
      </c>
      <c r="W234" s="51">
        <f t="shared" si="39"/>
        <v>0</v>
      </c>
      <c r="X234" s="51">
        <f t="shared" si="39"/>
        <v>0</v>
      </c>
      <c r="Y234" s="51">
        <f t="shared" si="39"/>
        <v>0</v>
      </c>
      <c r="Z234" s="51">
        <f t="shared" si="39"/>
        <v>0</v>
      </c>
      <c r="AA234" s="53">
        <f t="shared" si="49"/>
        <v>0</v>
      </c>
      <c r="AB234" s="53">
        <f>IF(C234=A_Stammdaten!$B$12,D_SAV!$Q234-D_SAV!$AC234,HLOOKUP(A_Stammdaten!$B$12-1,$AD$4:$AJ$1000,ROW(C234)-3,FALSE)-$AC234)</f>
        <v>0</v>
      </c>
      <c r="AC234" s="53">
        <f>HLOOKUP(A_Stammdaten!$B$12,$AD$4:$AJ$1000,ROW(C234)-3,FALSE)</f>
        <v>0</v>
      </c>
      <c r="AD234" s="53">
        <f t="shared" si="41"/>
        <v>0</v>
      </c>
      <c r="AE234" s="53">
        <f t="shared" si="42"/>
        <v>0</v>
      </c>
      <c r="AF234" s="53">
        <f t="shared" si="43"/>
        <v>0</v>
      </c>
      <c r="AG234" s="53">
        <f t="shared" si="44"/>
        <v>0</v>
      </c>
      <c r="AH234" s="53">
        <f t="shared" si="45"/>
        <v>0</v>
      </c>
      <c r="AI234" s="53">
        <f t="shared" si="46"/>
        <v>0</v>
      </c>
      <c r="AJ234" s="53">
        <f t="shared" si="47"/>
        <v>0</v>
      </c>
    </row>
    <row r="235" spans="1:36" x14ac:dyDescent="0.25">
      <c r="A235" s="19"/>
      <c r="B235" s="19"/>
      <c r="C235" s="37"/>
      <c r="D235" s="19"/>
      <c r="E235" s="19"/>
      <c r="F235" s="19"/>
      <c r="G235" s="19"/>
      <c r="H235" s="19"/>
      <c r="I235" s="19"/>
      <c r="J235" s="19"/>
      <c r="K235" s="19"/>
      <c r="L235" s="19"/>
      <c r="M235" s="81">
        <f>IF(C235&gt;A_Stammdaten!$B$12,0,SUM(D235,E235,G235,I235:J235)-SUM(F235,H235,K235:L235))</f>
        <v>0</v>
      </c>
      <c r="N235" s="19"/>
      <c r="O235" s="19"/>
      <c r="P235" s="19"/>
      <c r="Q235" s="81">
        <f t="shared" si="48"/>
        <v>0</v>
      </c>
      <c r="R235" s="82">
        <f>IF(ISBLANK($B235),0,VLOOKUP($B235,Listen!$A$2:$C$45,2,FALSE))</f>
        <v>0</v>
      </c>
      <c r="S235" s="82">
        <f>IF(ISBLANK($B235),0,VLOOKUP($B235,Listen!$A$2:$C$45,3,FALSE))</f>
        <v>0</v>
      </c>
      <c r="T235" s="51">
        <f t="shared" si="40"/>
        <v>0</v>
      </c>
      <c r="U235" s="51">
        <f t="shared" si="39"/>
        <v>0</v>
      </c>
      <c r="V235" s="51">
        <f t="shared" si="39"/>
        <v>0</v>
      </c>
      <c r="W235" s="51">
        <f t="shared" si="39"/>
        <v>0</v>
      </c>
      <c r="X235" s="51">
        <f t="shared" si="39"/>
        <v>0</v>
      </c>
      <c r="Y235" s="51">
        <f t="shared" si="39"/>
        <v>0</v>
      </c>
      <c r="Z235" s="51">
        <f t="shared" si="39"/>
        <v>0</v>
      </c>
      <c r="AA235" s="53">
        <f t="shared" si="49"/>
        <v>0</v>
      </c>
      <c r="AB235" s="53">
        <f>IF(C235=A_Stammdaten!$B$12,D_SAV!$Q235-D_SAV!$AC235,HLOOKUP(A_Stammdaten!$B$12-1,$AD$4:$AJ$1000,ROW(C235)-3,FALSE)-$AC235)</f>
        <v>0</v>
      </c>
      <c r="AC235" s="53">
        <f>HLOOKUP(A_Stammdaten!$B$12,$AD$4:$AJ$1000,ROW(C235)-3,FALSE)</f>
        <v>0</v>
      </c>
      <c r="AD235" s="53">
        <f t="shared" si="41"/>
        <v>0</v>
      </c>
      <c r="AE235" s="53">
        <f t="shared" si="42"/>
        <v>0</v>
      </c>
      <c r="AF235" s="53">
        <f t="shared" si="43"/>
        <v>0</v>
      </c>
      <c r="AG235" s="53">
        <f t="shared" si="44"/>
        <v>0</v>
      </c>
      <c r="AH235" s="53">
        <f t="shared" si="45"/>
        <v>0</v>
      </c>
      <c r="AI235" s="53">
        <f t="shared" si="46"/>
        <v>0</v>
      </c>
      <c r="AJ235" s="53">
        <f t="shared" si="47"/>
        <v>0</v>
      </c>
    </row>
    <row r="236" spans="1:36" x14ac:dyDescent="0.25">
      <c r="A236" s="19"/>
      <c r="B236" s="19"/>
      <c r="C236" s="37"/>
      <c r="D236" s="19"/>
      <c r="E236" s="19"/>
      <c r="F236" s="19"/>
      <c r="G236" s="19"/>
      <c r="H236" s="19"/>
      <c r="I236" s="19"/>
      <c r="J236" s="19"/>
      <c r="K236" s="19"/>
      <c r="L236" s="19"/>
      <c r="M236" s="81">
        <f>IF(C236&gt;A_Stammdaten!$B$12,0,SUM(D236,E236,G236,I236:J236)-SUM(F236,H236,K236:L236))</f>
        <v>0</v>
      </c>
      <c r="N236" s="19"/>
      <c r="O236" s="19"/>
      <c r="P236" s="19"/>
      <c r="Q236" s="81">
        <f t="shared" si="48"/>
        <v>0</v>
      </c>
      <c r="R236" s="82">
        <f>IF(ISBLANK($B236),0,VLOOKUP($B236,Listen!$A$2:$C$45,2,FALSE))</f>
        <v>0</v>
      </c>
      <c r="S236" s="82">
        <f>IF(ISBLANK($B236),0,VLOOKUP($B236,Listen!$A$2:$C$45,3,FALSE))</f>
        <v>0</v>
      </c>
      <c r="T236" s="51">
        <f t="shared" si="40"/>
        <v>0</v>
      </c>
      <c r="U236" s="51">
        <f t="shared" si="39"/>
        <v>0</v>
      </c>
      <c r="V236" s="51">
        <f t="shared" si="39"/>
        <v>0</v>
      </c>
      <c r="W236" s="51">
        <f t="shared" si="39"/>
        <v>0</v>
      </c>
      <c r="X236" s="51">
        <f t="shared" si="39"/>
        <v>0</v>
      </c>
      <c r="Y236" s="51">
        <f t="shared" si="39"/>
        <v>0</v>
      </c>
      <c r="Z236" s="51">
        <f t="shared" si="39"/>
        <v>0</v>
      </c>
      <c r="AA236" s="53">
        <f t="shared" si="49"/>
        <v>0</v>
      </c>
      <c r="AB236" s="53">
        <f>IF(C236=A_Stammdaten!$B$12,D_SAV!$Q236-D_SAV!$AC236,HLOOKUP(A_Stammdaten!$B$12-1,$AD$4:$AJ$1000,ROW(C236)-3,FALSE)-$AC236)</f>
        <v>0</v>
      </c>
      <c r="AC236" s="53">
        <f>HLOOKUP(A_Stammdaten!$B$12,$AD$4:$AJ$1000,ROW(C236)-3,FALSE)</f>
        <v>0</v>
      </c>
      <c r="AD236" s="53">
        <f t="shared" si="41"/>
        <v>0</v>
      </c>
      <c r="AE236" s="53">
        <f t="shared" si="42"/>
        <v>0</v>
      </c>
      <c r="AF236" s="53">
        <f t="shared" si="43"/>
        <v>0</v>
      </c>
      <c r="AG236" s="53">
        <f t="shared" si="44"/>
        <v>0</v>
      </c>
      <c r="AH236" s="53">
        <f t="shared" si="45"/>
        <v>0</v>
      </c>
      <c r="AI236" s="53">
        <f t="shared" si="46"/>
        <v>0</v>
      </c>
      <c r="AJ236" s="53">
        <f t="shared" si="47"/>
        <v>0</v>
      </c>
    </row>
    <row r="237" spans="1:36" x14ac:dyDescent="0.25">
      <c r="A237" s="19"/>
      <c r="B237" s="19"/>
      <c r="C237" s="37"/>
      <c r="D237" s="19"/>
      <c r="E237" s="19"/>
      <c r="F237" s="19"/>
      <c r="G237" s="19"/>
      <c r="H237" s="19"/>
      <c r="I237" s="19"/>
      <c r="J237" s="19"/>
      <c r="K237" s="19"/>
      <c r="L237" s="19"/>
      <c r="M237" s="81">
        <f>IF(C237&gt;A_Stammdaten!$B$12,0,SUM(D237,E237,G237,I237:J237)-SUM(F237,H237,K237:L237))</f>
        <v>0</v>
      </c>
      <c r="N237" s="19"/>
      <c r="O237" s="19"/>
      <c r="P237" s="19"/>
      <c r="Q237" s="81">
        <f t="shared" si="48"/>
        <v>0</v>
      </c>
      <c r="R237" s="82">
        <f>IF(ISBLANK($B237),0,VLOOKUP($B237,Listen!$A$2:$C$45,2,FALSE))</f>
        <v>0</v>
      </c>
      <c r="S237" s="82">
        <f>IF(ISBLANK($B237),0,VLOOKUP($B237,Listen!$A$2:$C$45,3,FALSE))</f>
        <v>0</v>
      </c>
      <c r="T237" s="51">
        <f t="shared" si="40"/>
        <v>0</v>
      </c>
      <c r="U237" s="51">
        <f t="shared" si="39"/>
        <v>0</v>
      </c>
      <c r="V237" s="51">
        <f t="shared" si="39"/>
        <v>0</v>
      </c>
      <c r="W237" s="51">
        <f t="shared" si="39"/>
        <v>0</v>
      </c>
      <c r="X237" s="51">
        <f t="shared" si="39"/>
        <v>0</v>
      </c>
      <c r="Y237" s="51">
        <f t="shared" si="39"/>
        <v>0</v>
      </c>
      <c r="Z237" s="51">
        <f t="shared" si="39"/>
        <v>0</v>
      </c>
      <c r="AA237" s="53">
        <f t="shared" si="49"/>
        <v>0</v>
      </c>
      <c r="AB237" s="53">
        <f>IF(C237=A_Stammdaten!$B$12,D_SAV!$Q237-D_SAV!$AC237,HLOOKUP(A_Stammdaten!$B$12-1,$AD$4:$AJ$1000,ROW(C237)-3,FALSE)-$AC237)</f>
        <v>0</v>
      </c>
      <c r="AC237" s="53">
        <f>HLOOKUP(A_Stammdaten!$B$12,$AD$4:$AJ$1000,ROW(C237)-3,FALSE)</f>
        <v>0</v>
      </c>
      <c r="AD237" s="53">
        <f t="shared" si="41"/>
        <v>0</v>
      </c>
      <c r="AE237" s="53">
        <f t="shared" si="42"/>
        <v>0</v>
      </c>
      <c r="AF237" s="53">
        <f t="shared" si="43"/>
        <v>0</v>
      </c>
      <c r="AG237" s="53">
        <f t="shared" si="44"/>
        <v>0</v>
      </c>
      <c r="AH237" s="53">
        <f t="shared" si="45"/>
        <v>0</v>
      </c>
      <c r="AI237" s="53">
        <f t="shared" si="46"/>
        <v>0</v>
      </c>
      <c r="AJ237" s="53">
        <f t="shared" si="47"/>
        <v>0</v>
      </c>
    </row>
    <row r="238" spans="1:36" x14ac:dyDescent="0.25">
      <c r="A238" s="19"/>
      <c r="B238" s="19"/>
      <c r="C238" s="37"/>
      <c r="D238" s="19"/>
      <c r="E238" s="19"/>
      <c r="F238" s="19"/>
      <c r="G238" s="19"/>
      <c r="H238" s="19"/>
      <c r="I238" s="19"/>
      <c r="J238" s="19"/>
      <c r="K238" s="19"/>
      <c r="L238" s="19"/>
      <c r="M238" s="81">
        <f>IF(C238&gt;A_Stammdaten!$B$12,0,SUM(D238,E238,G238,I238:J238)-SUM(F238,H238,K238:L238))</f>
        <v>0</v>
      </c>
      <c r="N238" s="19"/>
      <c r="O238" s="19"/>
      <c r="P238" s="19"/>
      <c r="Q238" s="81">
        <f t="shared" si="48"/>
        <v>0</v>
      </c>
      <c r="R238" s="82">
        <f>IF(ISBLANK($B238),0,VLOOKUP($B238,Listen!$A$2:$C$45,2,FALSE))</f>
        <v>0</v>
      </c>
      <c r="S238" s="82">
        <f>IF(ISBLANK($B238),0,VLOOKUP($B238,Listen!$A$2:$C$45,3,FALSE))</f>
        <v>0</v>
      </c>
      <c r="T238" s="51">
        <f t="shared" si="40"/>
        <v>0</v>
      </c>
      <c r="U238" s="51">
        <f t="shared" si="39"/>
        <v>0</v>
      </c>
      <c r="V238" s="51">
        <f t="shared" si="39"/>
        <v>0</v>
      </c>
      <c r="W238" s="51">
        <f t="shared" ref="U238:Z280" si="50">$R238</f>
        <v>0</v>
      </c>
      <c r="X238" s="51">
        <f t="shared" si="50"/>
        <v>0</v>
      </c>
      <c r="Y238" s="51">
        <f t="shared" si="50"/>
        <v>0</v>
      </c>
      <c r="Z238" s="51">
        <f t="shared" si="50"/>
        <v>0</v>
      </c>
      <c r="AA238" s="53">
        <f t="shared" si="49"/>
        <v>0</v>
      </c>
      <c r="AB238" s="53">
        <f>IF(C238=A_Stammdaten!$B$12,D_SAV!$Q238-D_SAV!$AC238,HLOOKUP(A_Stammdaten!$B$12-1,$AD$4:$AJ$1000,ROW(C238)-3,FALSE)-$AC238)</f>
        <v>0</v>
      </c>
      <c r="AC238" s="53">
        <f>HLOOKUP(A_Stammdaten!$B$12,$AD$4:$AJ$1000,ROW(C238)-3,FALSE)</f>
        <v>0</v>
      </c>
      <c r="AD238" s="53">
        <f t="shared" si="41"/>
        <v>0</v>
      </c>
      <c r="AE238" s="53">
        <f t="shared" si="42"/>
        <v>0</v>
      </c>
      <c r="AF238" s="53">
        <f t="shared" si="43"/>
        <v>0</v>
      </c>
      <c r="AG238" s="53">
        <f t="shared" si="44"/>
        <v>0</v>
      </c>
      <c r="AH238" s="53">
        <f t="shared" si="45"/>
        <v>0</v>
      </c>
      <c r="AI238" s="53">
        <f t="shared" si="46"/>
        <v>0</v>
      </c>
      <c r="AJ238" s="53">
        <f t="shared" si="47"/>
        <v>0</v>
      </c>
    </row>
    <row r="239" spans="1:36" x14ac:dyDescent="0.25">
      <c r="A239" s="19"/>
      <c r="B239" s="19"/>
      <c r="C239" s="37"/>
      <c r="D239" s="19"/>
      <c r="E239" s="19"/>
      <c r="F239" s="19"/>
      <c r="G239" s="19"/>
      <c r="H239" s="19"/>
      <c r="I239" s="19"/>
      <c r="J239" s="19"/>
      <c r="K239" s="19"/>
      <c r="L239" s="19"/>
      <c r="M239" s="81">
        <f>IF(C239&gt;A_Stammdaten!$B$12,0,SUM(D239,E239,G239,I239:J239)-SUM(F239,H239,K239:L239))</f>
        <v>0</v>
      </c>
      <c r="N239" s="19"/>
      <c r="O239" s="19"/>
      <c r="P239" s="19"/>
      <c r="Q239" s="81">
        <f t="shared" si="48"/>
        <v>0</v>
      </c>
      <c r="R239" s="82">
        <f>IF(ISBLANK($B239),0,VLOOKUP($B239,Listen!$A$2:$C$45,2,FALSE))</f>
        <v>0</v>
      </c>
      <c r="S239" s="82">
        <f>IF(ISBLANK($B239),0,VLOOKUP($B239,Listen!$A$2:$C$45,3,FALSE))</f>
        <v>0</v>
      </c>
      <c r="T239" s="51">
        <f t="shared" si="40"/>
        <v>0</v>
      </c>
      <c r="U239" s="51">
        <f t="shared" si="50"/>
        <v>0</v>
      </c>
      <c r="V239" s="51">
        <f t="shared" si="50"/>
        <v>0</v>
      </c>
      <c r="W239" s="51">
        <f t="shared" si="50"/>
        <v>0</v>
      </c>
      <c r="X239" s="51">
        <f t="shared" si="50"/>
        <v>0</v>
      </c>
      <c r="Y239" s="51">
        <f t="shared" si="50"/>
        <v>0</v>
      </c>
      <c r="Z239" s="51">
        <f t="shared" si="50"/>
        <v>0</v>
      </c>
      <c r="AA239" s="53">
        <f t="shared" si="49"/>
        <v>0</v>
      </c>
      <c r="AB239" s="53">
        <f>IF(C239=A_Stammdaten!$B$12,D_SAV!$Q239-D_SAV!$AC239,HLOOKUP(A_Stammdaten!$B$12-1,$AD$4:$AJ$1000,ROW(C239)-3,FALSE)-$AC239)</f>
        <v>0</v>
      </c>
      <c r="AC239" s="53">
        <f>HLOOKUP(A_Stammdaten!$B$12,$AD$4:$AJ$1000,ROW(C239)-3,FALSE)</f>
        <v>0</v>
      </c>
      <c r="AD239" s="53">
        <f t="shared" si="41"/>
        <v>0</v>
      </c>
      <c r="AE239" s="53">
        <f t="shared" si="42"/>
        <v>0</v>
      </c>
      <c r="AF239" s="53">
        <f t="shared" si="43"/>
        <v>0</v>
      </c>
      <c r="AG239" s="53">
        <f t="shared" si="44"/>
        <v>0</v>
      </c>
      <c r="AH239" s="53">
        <f t="shared" si="45"/>
        <v>0</v>
      </c>
      <c r="AI239" s="53">
        <f t="shared" si="46"/>
        <v>0</v>
      </c>
      <c r="AJ239" s="53">
        <f t="shared" si="47"/>
        <v>0</v>
      </c>
    </row>
    <row r="240" spans="1:36" x14ac:dyDescent="0.25">
      <c r="A240" s="19"/>
      <c r="B240" s="19"/>
      <c r="C240" s="37"/>
      <c r="D240" s="19"/>
      <c r="E240" s="19"/>
      <c r="F240" s="19"/>
      <c r="G240" s="19"/>
      <c r="H240" s="19"/>
      <c r="I240" s="19"/>
      <c r="J240" s="19"/>
      <c r="K240" s="19"/>
      <c r="L240" s="19"/>
      <c r="M240" s="81">
        <f>IF(C240&gt;A_Stammdaten!$B$12,0,SUM(D240,E240,G240,I240:J240)-SUM(F240,H240,K240:L240))</f>
        <v>0</v>
      </c>
      <c r="N240" s="19"/>
      <c r="O240" s="19"/>
      <c r="P240" s="19"/>
      <c r="Q240" s="81">
        <f t="shared" si="48"/>
        <v>0</v>
      </c>
      <c r="R240" s="82">
        <f>IF(ISBLANK($B240),0,VLOOKUP($B240,Listen!$A$2:$C$45,2,FALSE))</f>
        <v>0</v>
      </c>
      <c r="S240" s="82">
        <f>IF(ISBLANK($B240),0,VLOOKUP($B240,Listen!$A$2:$C$45,3,FALSE))</f>
        <v>0</v>
      </c>
      <c r="T240" s="51">
        <f t="shared" si="40"/>
        <v>0</v>
      </c>
      <c r="U240" s="51">
        <f t="shared" si="50"/>
        <v>0</v>
      </c>
      <c r="V240" s="51">
        <f t="shared" si="50"/>
        <v>0</v>
      </c>
      <c r="W240" s="51">
        <f t="shared" si="50"/>
        <v>0</v>
      </c>
      <c r="X240" s="51">
        <f t="shared" si="50"/>
        <v>0</v>
      </c>
      <c r="Y240" s="51">
        <f t="shared" si="50"/>
        <v>0</v>
      </c>
      <c r="Z240" s="51">
        <f t="shared" si="50"/>
        <v>0</v>
      </c>
      <c r="AA240" s="53">
        <f t="shared" si="49"/>
        <v>0</v>
      </c>
      <c r="AB240" s="53">
        <f>IF(C240=A_Stammdaten!$B$12,D_SAV!$Q240-D_SAV!$AC240,HLOOKUP(A_Stammdaten!$B$12-1,$AD$4:$AJ$1000,ROW(C240)-3,FALSE)-$AC240)</f>
        <v>0</v>
      </c>
      <c r="AC240" s="53">
        <f>HLOOKUP(A_Stammdaten!$B$12,$AD$4:$AJ$1000,ROW(C240)-3,FALSE)</f>
        <v>0</v>
      </c>
      <c r="AD240" s="53">
        <f t="shared" si="41"/>
        <v>0</v>
      </c>
      <c r="AE240" s="53">
        <f t="shared" si="42"/>
        <v>0</v>
      </c>
      <c r="AF240" s="53">
        <f t="shared" si="43"/>
        <v>0</v>
      </c>
      <c r="AG240" s="53">
        <f t="shared" si="44"/>
        <v>0</v>
      </c>
      <c r="AH240" s="53">
        <f t="shared" si="45"/>
        <v>0</v>
      </c>
      <c r="AI240" s="53">
        <f t="shared" si="46"/>
        <v>0</v>
      </c>
      <c r="AJ240" s="53">
        <f t="shared" si="47"/>
        <v>0</v>
      </c>
    </row>
    <row r="241" spans="1:36" x14ac:dyDescent="0.25">
      <c r="A241" s="19"/>
      <c r="B241" s="19"/>
      <c r="C241" s="37"/>
      <c r="D241" s="19"/>
      <c r="E241" s="19"/>
      <c r="F241" s="19"/>
      <c r="G241" s="19"/>
      <c r="H241" s="19"/>
      <c r="I241" s="19"/>
      <c r="J241" s="19"/>
      <c r="K241" s="19"/>
      <c r="L241" s="19"/>
      <c r="M241" s="81">
        <f>IF(C241&gt;A_Stammdaten!$B$12,0,SUM(D241,E241,G241,I241:J241)-SUM(F241,H241,K241:L241))</f>
        <v>0</v>
      </c>
      <c r="N241" s="19"/>
      <c r="O241" s="19"/>
      <c r="P241" s="19"/>
      <c r="Q241" s="81">
        <f t="shared" si="48"/>
        <v>0</v>
      </c>
      <c r="R241" s="82">
        <f>IF(ISBLANK($B241),0,VLOOKUP($B241,Listen!$A$2:$C$45,2,FALSE))</f>
        <v>0</v>
      </c>
      <c r="S241" s="82">
        <f>IF(ISBLANK($B241),0,VLOOKUP($B241,Listen!$A$2:$C$45,3,FALSE))</f>
        <v>0</v>
      </c>
      <c r="T241" s="51">
        <f t="shared" si="40"/>
        <v>0</v>
      </c>
      <c r="U241" s="51">
        <f t="shared" si="50"/>
        <v>0</v>
      </c>
      <c r="V241" s="51">
        <f t="shared" si="50"/>
        <v>0</v>
      </c>
      <c r="W241" s="51">
        <f t="shared" si="50"/>
        <v>0</v>
      </c>
      <c r="X241" s="51">
        <f t="shared" si="50"/>
        <v>0</v>
      </c>
      <c r="Y241" s="51">
        <f t="shared" si="50"/>
        <v>0</v>
      </c>
      <c r="Z241" s="51">
        <f t="shared" si="50"/>
        <v>0</v>
      </c>
      <c r="AA241" s="53">
        <f t="shared" si="49"/>
        <v>0</v>
      </c>
      <c r="AB241" s="53">
        <f>IF(C241=A_Stammdaten!$B$12,D_SAV!$Q241-D_SAV!$AC241,HLOOKUP(A_Stammdaten!$B$12-1,$AD$4:$AJ$1000,ROW(C241)-3,FALSE)-$AC241)</f>
        <v>0</v>
      </c>
      <c r="AC241" s="53">
        <f>HLOOKUP(A_Stammdaten!$B$12,$AD$4:$AJ$1000,ROW(C241)-3,FALSE)</f>
        <v>0</v>
      </c>
      <c r="AD241" s="53">
        <f t="shared" si="41"/>
        <v>0</v>
      </c>
      <c r="AE241" s="53">
        <f t="shared" si="42"/>
        <v>0</v>
      </c>
      <c r="AF241" s="53">
        <f t="shared" si="43"/>
        <v>0</v>
      </c>
      <c r="AG241" s="53">
        <f t="shared" si="44"/>
        <v>0</v>
      </c>
      <c r="AH241" s="53">
        <f t="shared" si="45"/>
        <v>0</v>
      </c>
      <c r="AI241" s="53">
        <f t="shared" si="46"/>
        <v>0</v>
      </c>
      <c r="AJ241" s="53">
        <f t="shared" si="47"/>
        <v>0</v>
      </c>
    </row>
    <row r="242" spans="1:36" x14ac:dyDescent="0.25">
      <c r="A242" s="19"/>
      <c r="B242" s="19"/>
      <c r="C242" s="37"/>
      <c r="D242" s="19"/>
      <c r="E242" s="19"/>
      <c r="F242" s="19"/>
      <c r="G242" s="19"/>
      <c r="H242" s="19"/>
      <c r="I242" s="19"/>
      <c r="J242" s="19"/>
      <c r="K242" s="19"/>
      <c r="L242" s="19"/>
      <c r="M242" s="81">
        <f>IF(C242&gt;A_Stammdaten!$B$12,0,SUM(D242,E242,G242,I242:J242)-SUM(F242,H242,K242:L242))</f>
        <v>0</v>
      </c>
      <c r="N242" s="19"/>
      <c r="O242" s="19"/>
      <c r="P242" s="19"/>
      <c r="Q242" s="81">
        <f t="shared" si="48"/>
        <v>0</v>
      </c>
      <c r="R242" s="82">
        <f>IF(ISBLANK($B242),0,VLOOKUP($B242,Listen!$A$2:$C$45,2,FALSE))</f>
        <v>0</v>
      </c>
      <c r="S242" s="82">
        <f>IF(ISBLANK($B242),0,VLOOKUP($B242,Listen!$A$2:$C$45,3,FALSE))</f>
        <v>0</v>
      </c>
      <c r="T242" s="51">
        <f t="shared" si="40"/>
        <v>0</v>
      </c>
      <c r="U242" s="51">
        <f t="shared" si="50"/>
        <v>0</v>
      </c>
      <c r="V242" s="51">
        <f t="shared" si="50"/>
        <v>0</v>
      </c>
      <c r="W242" s="51">
        <f t="shared" si="50"/>
        <v>0</v>
      </c>
      <c r="X242" s="51">
        <f t="shared" si="50"/>
        <v>0</v>
      </c>
      <c r="Y242" s="51">
        <f t="shared" si="50"/>
        <v>0</v>
      </c>
      <c r="Z242" s="51">
        <f t="shared" si="50"/>
        <v>0</v>
      </c>
      <c r="AA242" s="53">
        <f t="shared" si="49"/>
        <v>0</v>
      </c>
      <c r="AB242" s="53">
        <f>IF(C242=A_Stammdaten!$B$12,D_SAV!$Q242-D_SAV!$AC242,HLOOKUP(A_Stammdaten!$B$12-1,$AD$4:$AJ$1000,ROW(C242)-3,FALSE)-$AC242)</f>
        <v>0</v>
      </c>
      <c r="AC242" s="53">
        <f>HLOOKUP(A_Stammdaten!$B$12,$AD$4:$AJ$1000,ROW(C242)-3,FALSE)</f>
        <v>0</v>
      </c>
      <c r="AD242" s="53">
        <f t="shared" si="41"/>
        <v>0</v>
      </c>
      <c r="AE242" s="53">
        <f t="shared" si="42"/>
        <v>0</v>
      </c>
      <c r="AF242" s="53">
        <f t="shared" si="43"/>
        <v>0</v>
      </c>
      <c r="AG242" s="53">
        <f t="shared" si="44"/>
        <v>0</v>
      </c>
      <c r="AH242" s="53">
        <f t="shared" si="45"/>
        <v>0</v>
      </c>
      <c r="AI242" s="53">
        <f t="shared" si="46"/>
        <v>0</v>
      </c>
      <c r="AJ242" s="53">
        <f t="shared" si="47"/>
        <v>0</v>
      </c>
    </row>
    <row r="243" spans="1:36" x14ac:dyDescent="0.25">
      <c r="A243" s="19"/>
      <c r="B243" s="19"/>
      <c r="C243" s="37"/>
      <c r="D243" s="19"/>
      <c r="E243" s="19"/>
      <c r="F243" s="19"/>
      <c r="G243" s="19"/>
      <c r="H243" s="19"/>
      <c r="I243" s="19"/>
      <c r="J243" s="19"/>
      <c r="K243" s="19"/>
      <c r="L243" s="19"/>
      <c r="M243" s="81">
        <f>IF(C243&gt;A_Stammdaten!$B$12,0,SUM(D243,E243,G243,I243:J243)-SUM(F243,H243,K243:L243))</f>
        <v>0</v>
      </c>
      <c r="N243" s="19"/>
      <c r="O243" s="19"/>
      <c r="P243" s="19"/>
      <c r="Q243" s="81">
        <f t="shared" si="48"/>
        <v>0</v>
      </c>
      <c r="R243" s="82">
        <f>IF(ISBLANK($B243),0,VLOOKUP($B243,Listen!$A$2:$C$45,2,FALSE))</f>
        <v>0</v>
      </c>
      <c r="S243" s="82">
        <f>IF(ISBLANK($B243),0,VLOOKUP($B243,Listen!$A$2:$C$45,3,FALSE))</f>
        <v>0</v>
      </c>
      <c r="T243" s="51">
        <f t="shared" si="40"/>
        <v>0</v>
      </c>
      <c r="U243" s="51">
        <f t="shared" si="50"/>
        <v>0</v>
      </c>
      <c r="V243" s="51">
        <f t="shared" si="50"/>
        <v>0</v>
      </c>
      <c r="W243" s="51">
        <f t="shared" si="50"/>
        <v>0</v>
      </c>
      <c r="X243" s="51">
        <f t="shared" si="50"/>
        <v>0</v>
      </c>
      <c r="Y243" s="51">
        <f t="shared" si="50"/>
        <v>0</v>
      </c>
      <c r="Z243" s="51">
        <f t="shared" si="50"/>
        <v>0</v>
      </c>
      <c r="AA243" s="53">
        <f t="shared" si="49"/>
        <v>0</v>
      </c>
      <c r="AB243" s="53">
        <f>IF(C243=A_Stammdaten!$B$12,D_SAV!$Q243-D_SAV!$AC243,HLOOKUP(A_Stammdaten!$B$12-1,$AD$4:$AJ$1000,ROW(C243)-3,FALSE)-$AC243)</f>
        <v>0</v>
      </c>
      <c r="AC243" s="53">
        <f>HLOOKUP(A_Stammdaten!$B$12,$AD$4:$AJ$1000,ROW(C243)-3,FALSE)</f>
        <v>0</v>
      </c>
      <c r="AD243" s="53">
        <f t="shared" si="41"/>
        <v>0</v>
      </c>
      <c r="AE243" s="53">
        <f t="shared" si="42"/>
        <v>0</v>
      </c>
      <c r="AF243" s="53">
        <f t="shared" si="43"/>
        <v>0</v>
      </c>
      <c r="AG243" s="53">
        <f t="shared" si="44"/>
        <v>0</v>
      </c>
      <c r="AH243" s="53">
        <f t="shared" si="45"/>
        <v>0</v>
      </c>
      <c r="AI243" s="53">
        <f t="shared" si="46"/>
        <v>0</v>
      </c>
      <c r="AJ243" s="53">
        <f t="shared" si="47"/>
        <v>0</v>
      </c>
    </row>
    <row r="244" spans="1:36" x14ac:dyDescent="0.25">
      <c r="A244" s="19"/>
      <c r="B244" s="19"/>
      <c r="C244" s="37"/>
      <c r="D244" s="19"/>
      <c r="E244" s="19"/>
      <c r="F244" s="19"/>
      <c r="G244" s="19"/>
      <c r="H244" s="19"/>
      <c r="I244" s="19"/>
      <c r="J244" s="19"/>
      <c r="K244" s="19"/>
      <c r="L244" s="19"/>
      <c r="M244" s="81">
        <f>IF(C244&gt;A_Stammdaten!$B$12,0,SUM(D244,E244,G244,I244:J244)-SUM(F244,H244,K244:L244))</f>
        <v>0</v>
      </c>
      <c r="N244" s="19"/>
      <c r="O244" s="19"/>
      <c r="P244" s="19"/>
      <c r="Q244" s="81">
        <f t="shared" si="48"/>
        <v>0</v>
      </c>
      <c r="R244" s="82">
        <f>IF(ISBLANK($B244),0,VLOOKUP($B244,Listen!$A$2:$C$45,2,FALSE))</f>
        <v>0</v>
      </c>
      <c r="S244" s="82">
        <f>IF(ISBLANK($B244),0,VLOOKUP($B244,Listen!$A$2:$C$45,3,FALSE))</f>
        <v>0</v>
      </c>
      <c r="T244" s="51">
        <f t="shared" si="40"/>
        <v>0</v>
      </c>
      <c r="U244" s="51">
        <f t="shared" si="50"/>
        <v>0</v>
      </c>
      <c r="V244" s="51">
        <f t="shared" si="50"/>
        <v>0</v>
      </c>
      <c r="W244" s="51">
        <f t="shared" si="50"/>
        <v>0</v>
      </c>
      <c r="X244" s="51">
        <f t="shared" si="50"/>
        <v>0</v>
      </c>
      <c r="Y244" s="51">
        <f t="shared" si="50"/>
        <v>0</v>
      </c>
      <c r="Z244" s="51">
        <f t="shared" si="50"/>
        <v>0</v>
      </c>
      <c r="AA244" s="53">
        <f t="shared" si="49"/>
        <v>0</v>
      </c>
      <c r="AB244" s="53">
        <f>IF(C244=A_Stammdaten!$B$12,D_SAV!$Q244-D_SAV!$AC244,HLOOKUP(A_Stammdaten!$B$12-1,$AD$4:$AJ$1000,ROW(C244)-3,FALSE)-$AC244)</f>
        <v>0</v>
      </c>
      <c r="AC244" s="53">
        <f>HLOOKUP(A_Stammdaten!$B$12,$AD$4:$AJ$1000,ROW(C244)-3,FALSE)</f>
        <v>0</v>
      </c>
      <c r="AD244" s="53">
        <f t="shared" si="41"/>
        <v>0</v>
      </c>
      <c r="AE244" s="53">
        <f t="shared" si="42"/>
        <v>0</v>
      </c>
      <c r="AF244" s="53">
        <f t="shared" si="43"/>
        <v>0</v>
      </c>
      <c r="AG244" s="53">
        <f t="shared" si="44"/>
        <v>0</v>
      </c>
      <c r="AH244" s="53">
        <f t="shared" si="45"/>
        <v>0</v>
      </c>
      <c r="AI244" s="53">
        <f t="shared" si="46"/>
        <v>0</v>
      </c>
      <c r="AJ244" s="53">
        <f t="shared" si="47"/>
        <v>0</v>
      </c>
    </row>
    <row r="245" spans="1:36" x14ac:dyDescent="0.25">
      <c r="A245" s="19"/>
      <c r="B245" s="19"/>
      <c r="C245" s="37"/>
      <c r="D245" s="19"/>
      <c r="E245" s="19"/>
      <c r="F245" s="19"/>
      <c r="G245" s="19"/>
      <c r="H245" s="19"/>
      <c r="I245" s="19"/>
      <c r="J245" s="19"/>
      <c r="K245" s="19"/>
      <c r="L245" s="19"/>
      <c r="M245" s="81">
        <f>IF(C245&gt;A_Stammdaten!$B$12,0,SUM(D245,E245,G245,I245:J245)-SUM(F245,H245,K245:L245))</f>
        <v>0</v>
      </c>
      <c r="N245" s="19"/>
      <c r="O245" s="19"/>
      <c r="P245" s="19"/>
      <c r="Q245" s="81">
        <f t="shared" si="48"/>
        <v>0</v>
      </c>
      <c r="R245" s="82">
        <f>IF(ISBLANK($B245),0,VLOOKUP($B245,Listen!$A$2:$C$45,2,FALSE))</f>
        <v>0</v>
      </c>
      <c r="S245" s="82">
        <f>IF(ISBLANK($B245),0,VLOOKUP($B245,Listen!$A$2:$C$45,3,FALSE))</f>
        <v>0</v>
      </c>
      <c r="T245" s="51">
        <f t="shared" si="40"/>
        <v>0</v>
      </c>
      <c r="U245" s="51">
        <f t="shared" si="50"/>
        <v>0</v>
      </c>
      <c r="V245" s="51">
        <f t="shared" si="50"/>
        <v>0</v>
      </c>
      <c r="W245" s="51">
        <f t="shared" si="50"/>
        <v>0</v>
      </c>
      <c r="X245" s="51">
        <f t="shared" si="50"/>
        <v>0</v>
      </c>
      <c r="Y245" s="51">
        <f t="shared" si="50"/>
        <v>0</v>
      </c>
      <c r="Z245" s="51">
        <f t="shared" si="50"/>
        <v>0</v>
      </c>
      <c r="AA245" s="53">
        <f t="shared" si="49"/>
        <v>0</v>
      </c>
      <c r="AB245" s="53">
        <f>IF(C245=A_Stammdaten!$B$12,D_SAV!$Q245-D_SAV!$AC245,HLOOKUP(A_Stammdaten!$B$12-1,$AD$4:$AJ$1000,ROW(C245)-3,FALSE)-$AC245)</f>
        <v>0</v>
      </c>
      <c r="AC245" s="53">
        <f>HLOOKUP(A_Stammdaten!$B$12,$AD$4:$AJ$1000,ROW(C245)-3,FALSE)</f>
        <v>0</v>
      </c>
      <c r="AD245" s="53">
        <f t="shared" si="41"/>
        <v>0</v>
      </c>
      <c r="AE245" s="53">
        <f t="shared" si="42"/>
        <v>0</v>
      </c>
      <c r="AF245" s="53">
        <f t="shared" si="43"/>
        <v>0</v>
      </c>
      <c r="AG245" s="53">
        <f t="shared" si="44"/>
        <v>0</v>
      </c>
      <c r="AH245" s="53">
        <f t="shared" si="45"/>
        <v>0</v>
      </c>
      <c r="AI245" s="53">
        <f t="shared" si="46"/>
        <v>0</v>
      </c>
      <c r="AJ245" s="53">
        <f t="shared" si="47"/>
        <v>0</v>
      </c>
    </row>
    <row r="246" spans="1:36" x14ac:dyDescent="0.25">
      <c r="A246" s="19"/>
      <c r="B246" s="19"/>
      <c r="C246" s="37"/>
      <c r="D246" s="19"/>
      <c r="E246" s="19"/>
      <c r="F246" s="19"/>
      <c r="G246" s="19"/>
      <c r="H246" s="19"/>
      <c r="I246" s="19"/>
      <c r="J246" s="19"/>
      <c r="K246" s="19"/>
      <c r="L246" s="19"/>
      <c r="M246" s="81">
        <f>IF(C246&gt;A_Stammdaten!$B$12,0,SUM(D246,E246,G246,I246:J246)-SUM(F246,H246,K246:L246))</f>
        <v>0</v>
      </c>
      <c r="N246" s="19"/>
      <c r="O246" s="19"/>
      <c r="P246" s="19"/>
      <c r="Q246" s="81">
        <f t="shared" si="48"/>
        <v>0</v>
      </c>
      <c r="R246" s="82">
        <f>IF(ISBLANK($B246),0,VLOOKUP($B246,Listen!$A$2:$C$45,2,FALSE))</f>
        <v>0</v>
      </c>
      <c r="S246" s="82">
        <f>IF(ISBLANK($B246),0,VLOOKUP($B246,Listen!$A$2:$C$45,3,FALSE))</f>
        <v>0</v>
      </c>
      <c r="T246" s="51">
        <f t="shared" si="40"/>
        <v>0</v>
      </c>
      <c r="U246" s="51">
        <f t="shared" si="50"/>
        <v>0</v>
      </c>
      <c r="V246" s="51">
        <f t="shared" si="50"/>
        <v>0</v>
      </c>
      <c r="W246" s="51">
        <f t="shared" si="50"/>
        <v>0</v>
      </c>
      <c r="X246" s="51">
        <f t="shared" si="50"/>
        <v>0</v>
      </c>
      <c r="Y246" s="51">
        <f t="shared" si="50"/>
        <v>0</v>
      </c>
      <c r="Z246" s="51">
        <f t="shared" si="50"/>
        <v>0</v>
      </c>
      <c r="AA246" s="53">
        <f t="shared" si="49"/>
        <v>0</v>
      </c>
      <c r="AB246" s="53">
        <f>IF(C246=A_Stammdaten!$B$12,D_SAV!$Q246-D_SAV!$AC246,HLOOKUP(A_Stammdaten!$B$12-1,$AD$4:$AJ$1000,ROW(C246)-3,FALSE)-$AC246)</f>
        <v>0</v>
      </c>
      <c r="AC246" s="53">
        <f>HLOOKUP(A_Stammdaten!$B$12,$AD$4:$AJ$1000,ROW(C246)-3,FALSE)</f>
        <v>0</v>
      </c>
      <c r="AD246" s="53">
        <f t="shared" si="41"/>
        <v>0</v>
      </c>
      <c r="AE246" s="53">
        <f t="shared" si="42"/>
        <v>0</v>
      </c>
      <c r="AF246" s="53">
        <f t="shared" si="43"/>
        <v>0</v>
      </c>
      <c r="AG246" s="53">
        <f t="shared" si="44"/>
        <v>0</v>
      </c>
      <c r="AH246" s="53">
        <f t="shared" si="45"/>
        <v>0</v>
      </c>
      <c r="AI246" s="53">
        <f t="shared" si="46"/>
        <v>0</v>
      </c>
      <c r="AJ246" s="53">
        <f t="shared" si="47"/>
        <v>0</v>
      </c>
    </row>
    <row r="247" spans="1:36" x14ac:dyDescent="0.25">
      <c r="A247" s="19"/>
      <c r="B247" s="19"/>
      <c r="C247" s="37"/>
      <c r="D247" s="19"/>
      <c r="E247" s="19"/>
      <c r="F247" s="19"/>
      <c r="G247" s="19"/>
      <c r="H247" s="19"/>
      <c r="I247" s="19"/>
      <c r="J247" s="19"/>
      <c r="K247" s="19"/>
      <c r="L247" s="19"/>
      <c r="M247" s="81">
        <f>IF(C247&gt;A_Stammdaten!$B$12,0,SUM(D247,E247,G247,I247:J247)-SUM(F247,H247,K247:L247))</f>
        <v>0</v>
      </c>
      <c r="N247" s="19"/>
      <c r="O247" s="19"/>
      <c r="P247" s="19"/>
      <c r="Q247" s="81">
        <f t="shared" si="48"/>
        <v>0</v>
      </c>
      <c r="R247" s="82">
        <f>IF(ISBLANK($B247),0,VLOOKUP($B247,Listen!$A$2:$C$45,2,FALSE))</f>
        <v>0</v>
      </c>
      <c r="S247" s="82">
        <f>IF(ISBLANK($B247),0,VLOOKUP($B247,Listen!$A$2:$C$45,3,FALSE))</f>
        <v>0</v>
      </c>
      <c r="T247" s="51">
        <f t="shared" si="40"/>
        <v>0</v>
      </c>
      <c r="U247" s="51">
        <f t="shared" si="50"/>
        <v>0</v>
      </c>
      <c r="V247" s="51">
        <f t="shared" si="50"/>
        <v>0</v>
      </c>
      <c r="W247" s="51">
        <f t="shared" si="50"/>
        <v>0</v>
      </c>
      <c r="X247" s="51">
        <f t="shared" si="50"/>
        <v>0</v>
      </c>
      <c r="Y247" s="51">
        <f t="shared" si="50"/>
        <v>0</v>
      </c>
      <c r="Z247" s="51">
        <f t="shared" si="50"/>
        <v>0</v>
      </c>
      <c r="AA247" s="53">
        <f t="shared" si="49"/>
        <v>0</v>
      </c>
      <c r="AB247" s="53">
        <f>IF(C247=A_Stammdaten!$B$12,D_SAV!$Q247-D_SAV!$AC247,HLOOKUP(A_Stammdaten!$B$12-1,$AD$4:$AJ$1000,ROW(C247)-3,FALSE)-$AC247)</f>
        <v>0</v>
      </c>
      <c r="AC247" s="53">
        <f>HLOOKUP(A_Stammdaten!$B$12,$AD$4:$AJ$1000,ROW(C247)-3,FALSE)</f>
        <v>0</v>
      </c>
      <c r="AD247" s="53">
        <f t="shared" si="41"/>
        <v>0</v>
      </c>
      <c r="AE247" s="53">
        <f t="shared" si="42"/>
        <v>0</v>
      </c>
      <c r="AF247" s="53">
        <f t="shared" si="43"/>
        <v>0</v>
      </c>
      <c r="AG247" s="53">
        <f t="shared" si="44"/>
        <v>0</v>
      </c>
      <c r="AH247" s="53">
        <f t="shared" si="45"/>
        <v>0</v>
      </c>
      <c r="AI247" s="53">
        <f t="shared" si="46"/>
        <v>0</v>
      </c>
      <c r="AJ247" s="53">
        <f t="shared" si="47"/>
        <v>0</v>
      </c>
    </row>
    <row r="248" spans="1:36" x14ac:dyDescent="0.25">
      <c r="A248" s="19"/>
      <c r="B248" s="19"/>
      <c r="C248" s="37"/>
      <c r="D248" s="19"/>
      <c r="E248" s="19"/>
      <c r="F248" s="19"/>
      <c r="G248" s="19"/>
      <c r="H248" s="19"/>
      <c r="I248" s="19"/>
      <c r="J248" s="19"/>
      <c r="K248" s="19"/>
      <c r="L248" s="19"/>
      <c r="M248" s="81">
        <f>IF(C248&gt;A_Stammdaten!$B$12,0,SUM(D248,E248,G248,I248:J248)-SUM(F248,H248,K248:L248))</f>
        <v>0</v>
      </c>
      <c r="N248" s="19"/>
      <c r="O248" s="19"/>
      <c r="P248" s="19"/>
      <c r="Q248" s="81">
        <f t="shared" si="48"/>
        <v>0</v>
      </c>
      <c r="R248" s="82">
        <f>IF(ISBLANK($B248),0,VLOOKUP($B248,Listen!$A$2:$C$45,2,FALSE))</f>
        <v>0</v>
      </c>
      <c r="S248" s="82">
        <f>IF(ISBLANK($B248),0,VLOOKUP($B248,Listen!$A$2:$C$45,3,FALSE))</f>
        <v>0</v>
      </c>
      <c r="T248" s="51">
        <f t="shared" si="40"/>
        <v>0</v>
      </c>
      <c r="U248" s="51">
        <f t="shared" si="50"/>
        <v>0</v>
      </c>
      <c r="V248" s="51">
        <f t="shared" si="50"/>
        <v>0</v>
      </c>
      <c r="W248" s="51">
        <f t="shared" si="50"/>
        <v>0</v>
      </c>
      <c r="X248" s="51">
        <f t="shared" si="50"/>
        <v>0</v>
      </c>
      <c r="Y248" s="51">
        <f t="shared" si="50"/>
        <v>0</v>
      </c>
      <c r="Z248" s="51">
        <f t="shared" si="50"/>
        <v>0</v>
      </c>
      <c r="AA248" s="53">
        <f t="shared" si="49"/>
        <v>0</v>
      </c>
      <c r="AB248" s="53">
        <f>IF(C248=A_Stammdaten!$B$12,D_SAV!$Q248-D_SAV!$AC248,HLOOKUP(A_Stammdaten!$B$12-1,$AD$4:$AJ$1000,ROW(C248)-3,FALSE)-$AC248)</f>
        <v>0</v>
      </c>
      <c r="AC248" s="53">
        <f>HLOOKUP(A_Stammdaten!$B$12,$AD$4:$AJ$1000,ROW(C248)-3,FALSE)</f>
        <v>0</v>
      </c>
      <c r="AD248" s="53">
        <f t="shared" si="41"/>
        <v>0</v>
      </c>
      <c r="AE248" s="53">
        <f t="shared" si="42"/>
        <v>0</v>
      </c>
      <c r="AF248" s="53">
        <f t="shared" si="43"/>
        <v>0</v>
      </c>
      <c r="AG248" s="53">
        <f t="shared" si="44"/>
        <v>0</v>
      </c>
      <c r="AH248" s="53">
        <f t="shared" si="45"/>
        <v>0</v>
      </c>
      <c r="AI248" s="53">
        <f t="shared" si="46"/>
        <v>0</v>
      </c>
      <c r="AJ248" s="53">
        <f t="shared" si="47"/>
        <v>0</v>
      </c>
    </row>
    <row r="249" spans="1:36" x14ac:dyDescent="0.25">
      <c r="A249" s="19"/>
      <c r="B249" s="19"/>
      <c r="C249" s="37"/>
      <c r="D249" s="19"/>
      <c r="E249" s="19"/>
      <c r="F249" s="19"/>
      <c r="G249" s="19"/>
      <c r="H249" s="19"/>
      <c r="I249" s="19"/>
      <c r="J249" s="19"/>
      <c r="K249" s="19"/>
      <c r="L249" s="19"/>
      <c r="M249" s="81">
        <f>IF(C249&gt;A_Stammdaten!$B$12,0,SUM(D249,E249,G249,I249:J249)-SUM(F249,H249,K249:L249))</f>
        <v>0</v>
      </c>
      <c r="N249" s="19"/>
      <c r="O249" s="19"/>
      <c r="P249" s="19"/>
      <c r="Q249" s="81">
        <f t="shared" si="48"/>
        <v>0</v>
      </c>
      <c r="R249" s="82">
        <f>IF(ISBLANK($B249),0,VLOOKUP($B249,Listen!$A$2:$C$45,2,FALSE))</f>
        <v>0</v>
      </c>
      <c r="S249" s="82">
        <f>IF(ISBLANK($B249),0,VLOOKUP($B249,Listen!$A$2:$C$45,3,FALSE))</f>
        <v>0</v>
      </c>
      <c r="T249" s="51">
        <f t="shared" si="40"/>
        <v>0</v>
      </c>
      <c r="U249" s="51">
        <f t="shared" si="50"/>
        <v>0</v>
      </c>
      <c r="V249" s="51">
        <f t="shared" si="50"/>
        <v>0</v>
      </c>
      <c r="W249" s="51">
        <f t="shared" si="50"/>
        <v>0</v>
      </c>
      <c r="X249" s="51">
        <f t="shared" si="50"/>
        <v>0</v>
      </c>
      <c r="Y249" s="51">
        <f t="shared" si="50"/>
        <v>0</v>
      </c>
      <c r="Z249" s="51">
        <f t="shared" si="50"/>
        <v>0</v>
      </c>
      <c r="AA249" s="53">
        <f t="shared" si="49"/>
        <v>0</v>
      </c>
      <c r="AB249" s="53">
        <f>IF(C249=A_Stammdaten!$B$12,D_SAV!$Q249-D_SAV!$AC249,HLOOKUP(A_Stammdaten!$B$12-1,$AD$4:$AJ$1000,ROW(C249)-3,FALSE)-$AC249)</f>
        <v>0</v>
      </c>
      <c r="AC249" s="53">
        <f>HLOOKUP(A_Stammdaten!$B$12,$AD$4:$AJ$1000,ROW(C249)-3,FALSE)</f>
        <v>0</v>
      </c>
      <c r="AD249" s="53">
        <f t="shared" si="41"/>
        <v>0</v>
      </c>
      <c r="AE249" s="53">
        <f t="shared" si="42"/>
        <v>0</v>
      </c>
      <c r="AF249" s="53">
        <f t="shared" si="43"/>
        <v>0</v>
      </c>
      <c r="AG249" s="53">
        <f t="shared" si="44"/>
        <v>0</v>
      </c>
      <c r="AH249" s="53">
        <f t="shared" si="45"/>
        <v>0</v>
      </c>
      <c r="AI249" s="53">
        <f t="shared" si="46"/>
        <v>0</v>
      </c>
      <c r="AJ249" s="53">
        <f t="shared" si="47"/>
        <v>0</v>
      </c>
    </row>
    <row r="250" spans="1:36" x14ac:dyDescent="0.25">
      <c r="A250" s="19"/>
      <c r="B250" s="19"/>
      <c r="C250" s="37"/>
      <c r="D250" s="19"/>
      <c r="E250" s="19"/>
      <c r="F250" s="19"/>
      <c r="G250" s="19"/>
      <c r="H250" s="19"/>
      <c r="I250" s="19"/>
      <c r="J250" s="19"/>
      <c r="K250" s="19"/>
      <c r="L250" s="19"/>
      <c r="M250" s="81">
        <f>IF(C250&gt;A_Stammdaten!$B$12,0,SUM(D250,E250,G250,I250:J250)-SUM(F250,H250,K250:L250))</f>
        <v>0</v>
      </c>
      <c r="N250" s="19"/>
      <c r="O250" s="19"/>
      <c r="P250" s="19"/>
      <c r="Q250" s="81">
        <f t="shared" si="48"/>
        <v>0</v>
      </c>
      <c r="R250" s="82">
        <f>IF(ISBLANK($B250),0,VLOOKUP($B250,Listen!$A$2:$C$45,2,FALSE))</f>
        <v>0</v>
      </c>
      <c r="S250" s="82">
        <f>IF(ISBLANK($B250),0,VLOOKUP($B250,Listen!$A$2:$C$45,3,FALSE))</f>
        <v>0</v>
      </c>
      <c r="T250" s="51">
        <f t="shared" si="40"/>
        <v>0</v>
      </c>
      <c r="U250" s="51">
        <f t="shared" si="50"/>
        <v>0</v>
      </c>
      <c r="V250" s="51">
        <f t="shared" si="50"/>
        <v>0</v>
      </c>
      <c r="W250" s="51">
        <f t="shared" si="50"/>
        <v>0</v>
      </c>
      <c r="X250" s="51">
        <f t="shared" si="50"/>
        <v>0</v>
      </c>
      <c r="Y250" s="51">
        <f t="shared" si="50"/>
        <v>0</v>
      </c>
      <c r="Z250" s="51">
        <f t="shared" si="50"/>
        <v>0</v>
      </c>
      <c r="AA250" s="53">
        <f t="shared" si="49"/>
        <v>0</v>
      </c>
      <c r="AB250" s="53">
        <f>IF(C250=A_Stammdaten!$B$12,D_SAV!$Q250-D_SAV!$AC250,HLOOKUP(A_Stammdaten!$B$12-1,$AD$4:$AJ$1000,ROW(C250)-3,FALSE)-$AC250)</f>
        <v>0</v>
      </c>
      <c r="AC250" s="53">
        <f>HLOOKUP(A_Stammdaten!$B$12,$AD$4:$AJ$1000,ROW(C250)-3,FALSE)</f>
        <v>0</v>
      </c>
      <c r="AD250" s="53">
        <f t="shared" si="41"/>
        <v>0</v>
      </c>
      <c r="AE250" s="53">
        <f t="shared" si="42"/>
        <v>0</v>
      </c>
      <c r="AF250" s="53">
        <f t="shared" si="43"/>
        <v>0</v>
      </c>
      <c r="AG250" s="53">
        <f t="shared" si="44"/>
        <v>0</v>
      </c>
      <c r="AH250" s="53">
        <f t="shared" si="45"/>
        <v>0</v>
      </c>
      <c r="AI250" s="53">
        <f t="shared" si="46"/>
        <v>0</v>
      </c>
      <c r="AJ250" s="53">
        <f t="shared" si="47"/>
        <v>0</v>
      </c>
    </row>
    <row r="251" spans="1:36" x14ac:dyDescent="0.25">
      <c r="A251" s="19"/>
      <c r="B251" s="19"/>
      <c r="C251" s="37"/>
      <c r="D251" s="19"/>
      <c r="E251" s="19"/>
      <c r="F251" s="19"/>
      <c r="G251" s="19"/>
      <c r="H251" s="19"/>
      <c r="I251" s="19"/>
      <c r="J251" s="19"/>
      <c r="K251" s="19"/>
      <c r="L251" s="19"/>
      <c r="M251" s="81">
        <f>IF(C251&gt;A_Stammdaten!$B$12,0,SUM(D251,E251,G251,I251:J251)-SUM(F251,H251,K251:L251))</f>
        <v>0</v>
      </c>
      <c r="N251" s="19"/>
      <c r="O251" s="19"/>
      <c r="P251" s="19"/>
      <c r="Q251" s="81">
        <f t="shared" si="48"/>
        <v>0</v>
      </c>
      <c r="R251" s="82">
        <f>IF(ISBLANK($B251),0,VLOOKUP($B251,Listen!$A$2:$C$45,2,FALSE))</f>
        <v>0</v>
      </c>
      <c r="S251" s="82">
        <f>IF(ISBLANK($B251),0,VLOOKUP($B251,Listen!$A$2:$C$45,3,FALSE))</f>
        <v>0</v>
      </c>
      <c r="T251" s="51">
        <f t="shared" si="40"/>
        <v>0</v>
      </c>
      <c r="U251" s="51">
        <f t="shared" si="50"/>
        <v>0</v>
      </c>
      <c r="V251" s="51">
        <f t="shared" si="50"/>
        <v>0</v>
      </c>
      <c r="W251" s="51">
        <f t="shared" si="50"/>
        <v>0</v>
      </c>
      <c r="X251" s="51">
        <f t="shared" si="50"/>
        <v>0</v>
      </c>
      <c r="Y251" s="51">
        <f t="shared" si="50"/>
        <v>0</v>
      </c>
      <c r="Z251" s="51">
        <f t="shared" si="50"/>
        <v>0</v>
      </c>
      <c r="AA251" s="53">
        <f t="shared" si="49"/>
        <v>0</v>
      </c>
      <c r="AB251" s="53">
        <f>IF(C251=A_Stammdaten!$B$12,D_SAV!$Q251-D_SAV!$AC251,HLOOKUP(A_Stammdaten!$B$12-1,$AD$4:$AJ$1000,ROW(C251)-3,FALSE)-$AC251)</f>
        <v>0</v>
      </c>
      <c r="AC251" s="53">
        <f>HLOOKUP(A_Stammdaten!$B$12,$AD$4:$AJ$1000,ROW(C251)-3,FALSE)</f>
        <v>0</v>
      </c>
      <c r="AD251" s="53">
        <f t="shared" si="41"/>
        <v>0</v>
      </c>
      <c r="AE251" s="53">
        <f t="shared" si="42"/>
        <v>0</v>
      </c>
      <c r="AF251" s="53">
        <f t="shared" si="43"/>
        <v>0</v>
      </c>
      <c r="AG251" s="53">
        <f t="shared" si="44"/>
        <v>0</v>
      </c>
      <c r="AH251" s="53">
        <f t="shared" si="45"/>
        <v>0</v>
      </c>
      <c r="AI251" s="53">
        <f t="shared" si="46"/>
        <v>0</v>
      </c>
      <c r="AJ251" s="53">
        <f t="shared" si="47"/>
        <v>0</v>
      </c>
    </row>
    <row r="252" spans="1:36" x14ac:dyDescent="0.25">
      <c r="A252" s="19"/>
      <c r="B252" s="19"/>
      <c r="C252" s="37"/>
      <c r="D252" s="19"/>
      <c r="E252" s="19"/>
      <c r="F252" s="19"/>
      <c r="G252" s="19"/>
      <c r="H252" s="19"/>
      <c r="I252" s="19"/>
      <c r="J252" s="19"/>
      <c r="K252" s="19"/>
      <c r="L252" s="19"/>
      <c r="M252" s="81">
        <f>IF(C252&gt;A_Stammdaten!$B$12,0,SUM(D252,E252,G252,I252:J252)-SUM(F252,H252,K252:L252))</f>
        <v>0</v>
      </c>
      <c r="N252" s="19"/>
      <c r="O252" s="19"/>
      <c r="P252" s="19"/>
      <c r="Q252" s="81">
        <f t="shared" si="48"/>
        <v>0</v>
      </c>
      <c r="R252" s="82">
        <f>IF(ISBLANK($B252),0,VLOOKUP($B252,Listen!$A$2:$C$45,2,FALSE))</f>
        <v>0</v>
      </c>
      <c r="S252" s="82">
        <f>IF(ISBLANK($B252),0,VLOOKUP($B252,Listen!$A$2:$C$45,3,FALSE))</f>
        <v>0</v>
      </c>
      <c r="T252" s="51">
        <f t="shared" si="40"/>
        <v>0</v>
      </c>
      <c r="U252" s="51">
        <f t="shared" si="50"/>
        <v>0</v>
      </c>
      <c r="V252" s="51">
        <f t="shared" si="50"/>
        <v>0</v>
      </c>
      <c r="W252" s="51">
        <f t="shared" si="50"/>
        <v>0</v>
      </c>
      <c r="X252" s="51">
        <f t="shared" si="50"/>
        <v>0</v>
      </c>
      <c r="Y252" s="51">
        <f t="shared" si="50"/>
        <v>0</v>
      </c>
      <c r="Z252" s="51">
        <f t="shared" si="50"/>
        <v>0</v>
      </c>
      <c r="AA252" s="53">
        <f t="shared" si="49"/>
        <v>0</v>
      </c>
      <c r="AB252" s="53">
        <f>IF(C252=A_Stammdaten!$B$12,D_SAV!$Q252-D_SAV!$AC252,HLOOKUP(A_Stammdaten!$B$12-1,$AD$4:$AJ$1000,ROW(C252)-3,FALSE)-$AC252)</f>
        <v>0</v>
      </c>
      <c r="AC252" s="53">
        <f>HLOOKUP(A_Stammdaten!$B$12,$AD$4:$AJ$1000,ROW(C252)-3,FALSE)</f>
        <v>0</v>
      </c>
      <c r="AD252" s="53">
        <f t="shared" si="41"/>
        <v>0</v>
      </c>
      <c r="AE252" s="53">
        <f t="shared" si="42"/>
        <v>0</v>
      </c>
      <c r="AF252" s="53">
        <f t="shared" si="43"/>
        <v>0</v>
      </c>
      <c r="AG252" s="53">
        <f t="shared" si="44"/>
        <v>0</v>
      </c>
      <c r="AH252" s="53">
        <f t="shared" si="45"/>
        <v>0</v>
      </c>
      <c r="AI252" s="53">
        <f t="shared" si="46"/>
        <v>0</v>
      </c>
      <c r="AJ252" s="53">
        <f t="shared" si="47"/>
        <v>0</v>
      </c>
    </row>
    <row r="253" spans="1:36" x14ac:dyDescent="0.25">
      <c r="A253" s="19"/>
      <c r="B253" s="19"/>
      <c r="C253" s="37"/>
      <c r="D253" s="19"/>
      <c r="E253" s="19"/>
      <c r="F253" s="19"/>
      <c r="G253" s="19"/>
      <c r="H253" s="19"/>
      <c r="I253" s="19"/>
      <c r="J253" s="19"/>
      <c r="K253" s="19"/>
      <c r="L253" s="19"/>
      <c r="M253" s="81">
        <f>IF(C253&gt;A_Stammdaten!$B$12,0,SUM(D253,E253,G253,I253:J253)-SUM(F253,H253,K253:L253))</f>
        <v>0</v>
      </c>
      <c r="N253" s="19"/>
      <c r="O253" s="19"/>
      <c r="P253" s="19"/>
      <c r="Q253" s="81">
        <f t="shared" si="48"/>
        <v>0</v>
      </c>
      <c r="R253" s="82">
        <f>IF(ISBLANK($B253),0,VLOOKUP($B253,Listen!$A$2:$C$45,2,FALSE))</f>
        <v>0</v>
      </c>
      <c r="S253" s="82">
        <f>IF(ISBLANK($B253),0,VLOOKUP($B253,Listen!$A$2:$C$45,3,FALSE))</f>
        <v>0</v>
      </c>
      <c r="T253" s="51">
        <f t="shared" si="40"/>
        <v>0</v>
      </c>
      <c r="U253" s="51">
        <f t="shared" si="50"/>
        <v>0</v>
      </c>
      <c r="V253" s="51">
        <f t="shared" si="50"/>
        <v>0</v>
      </c>
      <c r="W253" s="51">
        <f t="shared" si="50"/>
        <v>0</v>
      </c>
      <c r="X253" s="51">
        <f t="shared" si="50"/>
        <v>0</v>
      </c>
      <c r="Y253" s="51">
        <f t="shared" si="50"/>
        <v>0</v>
      </c>
      <c r="Z253" s="51">
        <f t="shared" si="50"/>
        <v>0</v>
      </c>
      <c r="AA253" s="53">
        <f t="shared" si="49"/>
        <v>0</v>
      </c>
      <c r="AB253" s="53">
        <f>IF(C253=A_Stammdaten!$B$12,D_SAV!$Q253-D_SAV!$AC253,HLOOKUP(A_Stammdaten!$B$12-1,$AD$4:$AJ$1000,ROW(C253)-3,FALSE)-$AC253)</f>
        <v>0</v>
      </c>
      <c r="AC253" s="53">
        <f>HLOOKUP(A_Stammdaten!$B$12,$AD$4:$AJ$1000,ROW(C253)-3,FALSE)</f>
        <v>0</v>
      </c>
      <c r="AD253" s="53">
        <f t="shared" si="41"/>
        <v>0</v>
      </c>
      <c r="AE253" s="53">
        <f t="shared" si="42"/>
        <v>0</v>
      </c>
      <c r="AF253" s="53">
        <f t="shared" si="43"/>
        <v>0</v>
      </c>
      <c r="AG253" s="53">
        <f t="shared" si="44"/>
        <v>0</v>
      </c>
      <c r="AH253" s="53">
        <f t="shared" si="45"/>
        <v>0</v>
      </c>
      <c r="AI253" s="53">
        <f t="shared" si="46"/>
        <v>0</v>
      </c>
      <c r="AJ253" s="53">
        <f t="shared" si="47"/>
        <v>0</v>
      </c>
    </row>
    <row r="254" spans="1:36" x14ac:dyDescent="0.25">
      <c r="A254" s="19"/>
      <c r="B254" s="19"/>
      <c r="C254" s="37"/>
      <c r="D254" s="19"/>
      <c r="E254" s="19"/>
      <c r="F254" s="19"/>
      <c r="G254" s="19"/>
      <c r="H254" s="19"/>
      <c r="I254" s="19"/>
      <c r="J254" s="19"/>
      <c r="K254" s="19"/>
      <c r="L254" s="19"/>
      <c r="M254" s="81">
        <f>IF(C254&gt;A_Stammdaten!$B$12,0,SUM(D254,E254,G254,I254:J254)-SUM(F254,H254,K254:L254))</f>
        <v>0</v>
      </c>
      <c r="N254" s="19"/>
      <c r="O254" s="19"/>
      <c r="P254" s="19"/>
      <c r="Q254" s="81">
        <f t="shared" si="48"/>
        <v>0</v>
      </c>
      <c r="R254" s="82">
        <f>IF(ISBLANK($B254),0,VLOOKUP($B254,Listen!$A$2:$C$45,2,FALSE))</f>
        <v>0</v>
      </c>
      <c r="S254" s="82">
        <f>IF(ISBLANK($B254),0,VLOOKUP($B254,Listen!$A$2:$C$45,3,FALSE))</f>
        <v>0</v>
      </c>
      <c r="T254" s="51">
        <f t="shared" si="40"/>
        <v>0</v>
      </c>
      <c r="U254" s="51">
        <f t="shared" si="50"/>
        <v>0</v>
      </c>
      <c r="V254" s="51">
        <f t="shared" si="50"/>
        <v>0</v>
      </c>
      <c r="W254" s="51">
        <f t="shared" si="50"/>
        <v>0</v>
      </c>
      <c r="X254" s="51">
        <f t="shared" si="50"/>
        <v>0</v>
      </c>
      <c r="Y254" s="51">
        <f t="shared" si="50"/>
        <v>0</v>
      </c>
      <c r="Z254" s="51">
        <f t="shared" si="50"/>
        <v>0</v>
      </c>
      <c r="AA254" s="53">
        <f t="shared" si="49"/>
        <v>0</v>
      </c>
      <c r="AB254" s="53">
        <f>IF(C254=A_Stammdaten!$B$12,D_SAV!$Q254-D_SAV!$AC254,HLOOKUP(A_Stammdaten!$B$12-1,$AD$4:$AJ$1000,ROW(C254)-3,FALSE)-$AC254)</f>
        <v>0</v>
      </c>
      <c r="AC254" s="53">
        <f>HLOOKUP(A_Stammdaten!$B$12,$AD$4:$AJ$1000,ROW(C254)-3,FALSE)</f>
        <v>0</v>
      </c>
      <c r="AD254" s="53">
        <f t="shared" si="41"/>
        <v>0</v>
      </c>
      <c r="AE254" s="53">
        <f t="shared" si="42"/>
        <v>0</v>
      </c>
      <c r="AF254" s="53">
        <f t="shared" si="43"/>
        <v>0</v>
      </c>
      <c r="AG254" s="53">
        <f t="shared" si="44"/>
        <v>0</v>
      </c>
      <c r="AH254" s="53">
        <f t="shared" si="45"/>
        <v>0</v>
      </c>
      <c r="AI254" s="53">
        <f t="shared" si="46"/>
        <v>0</v>
      </c>
      <c r="AJ254" s="53">
        <f t="shared" si="47"/>
        <v>0</v>
      </c>
    </row>
    <row r="255" spans="1:36" x14ac:dyDescent="0.25">
      <c r="A255" s="19"/>
      <c r="B255" s="19"/>
      <c r="C255" s="37"/>
      <c r="D255" s="19"/>
      <c r="E255" s="19"/>
      <c r="F255" s="19"/>
      <c r="G255" s="19"/>
      <c r="H255" s="19"/>
      <c r="I255" s="19"/>
      <c r="J255" s="19"/>
      <c r="K255" s="19"/>
      <c r="L255" s="19"/>
      <c r="M255" s="81">
        <f>IF(C255&gt;A_Stammdaten!$B$12,0,SUM(D255,E255,G255,I255:J255)-SUM(F255,H255,K255:L255))</f>
        <v>0</v>
      </c>
      <c r="N255" s="19"/>
      <c r="O255" s="19"/>
      <c r="P255" s="19"/>
      <c r="Q255" s="81">
        <f t="shared" si="48"/>
        <v>0</v>
      </c>
      <c r="R255" s="82">
        <f>IF(ISBLANK($B255),0,VLOOKUP($B255,Listen!$A$2:$C$45,2,FALSE))</f>
        <v>0</v>
      </c>
      <c r="S255" s="82">
        <f>IF(ISBLANK($B255),0,VLOOKUP($B255,Listen!$A$2:$C$45,3,FALSE))</f>
        <v>0</v>
      </c>
      <c r="T255" s="51">
        <f t="shared" si="40"/>
        <v>0</v>
      </c>
      <c r="U255" s="51">
        <f t="shared" si="50"/>
        <v>0</v>
      </c>
      <c r="V255" s="51">
        <f t="shared" si="50"/>
        <v>0</v>
      </c>
      <c r="W255" s="51">
        <f t="shared" si="50"/>
        <v>0</v>
      </c>
      <c r="X255" s="51">
        <f t="shared" si="50"/>
        <v>0</v>
      </c>
      <c r="Y255" s="51">
        <f t="shared" si="50"/>
        <v>0</v>
      </c>
      <c r="Z255" s="51">
        <f t="shared" si="50"/>
        <v>0</v>
      </c>
      <c r="AA255" s="53">
        <f t="shared" si="49"/>
        <v>0</v>
      </c>
      <c r="AB255" s="53">
        <f>IF(C255=A_Stammdaten!$B$12,D_SAV!$Q255-D_SAV!$AC255,HLOOKUP(A_Stammdaten!$B$12-1,$AD$4:$AJ$1000,ROW(C255)-3,FALSE)-$AC255)</f>
        <v>0</v>
      </c>
      <c r="AC255" s="53">
        <f>HLOOKUP(A_Stammdaten!$B$12,$AD$4:$AJ$1000,ROW(C255)-3,FALSE)</f>
        <v>0</v>
      </c>
      <c r="AD255" s="53">
        <f t="shared" si="41"/>
        <v>0</v>
      </c>
      <c r="AE255" s="53">
        <f t="shared" si="42"/>
        <v>0</v>
      </c>
      <c r="AF255" s="53">
        <f t="shared" si="43"/>
        <v>0</v>
      </c>
      <c r="AG255" s="53">
        <f t="shared" si="44"/>
        <v>0</v>
      </c>
      <c r="AH255" s="53">
        <f t="shared" si="45"/>
        <v>0</v>
      </c>
      <c r="AI255" s="53">
        <f t="shared" si="46"/>
        <v>0</v>
      </c>
      <c r="AJ255" s="53">
        <f t="shared" si="47"/>
        <v>0</v>
      </c>
    </row>
    <row r="256" spans="1:36" x14ac:dyDescent="0.25">
      <c r="A256" s="19"/>
      <c r="B256" s="19"/>
      <c r="C256" s="37"/>
      <c r="D256" s="19"/>
      <c r="E256" s="19"/>
      <c r="F256" s="19"/>
      <c r="G256" s="19"/>
      <c r="H256" s="19"/>
      <c r="I256" s="19"/>
      <c r="J256" s="19"/>
      <c r="K256" s="19"/>
      <c r="L256" s="19"/>
      <c r="M256" s="81">
        <f>IF(C256&gt;A_Stammdaten!$B$12,0,SUM(D256,E256,G256,I256:J256)-SUM(F256,H256,K256:L256))</f>
        <v>0</v>
      </c>
      <c r="N256" s="19"/>
      <c r="O256" s="19"/>
      <c r="P256" s="19"/>
      <c r="Q256" s="81">
        <f t="shared" si="48"/>
        <v>0</v>
      </c>
      <c r="R256" s="82">
        <f>IF(ISBLANK($B256),0,VLOOKUP($B256,Listen!$A$2:$C$45,2,FALSE))</f>
        <v>0</v>
      </c>
      <c r="S256" s="82">
        <f>IF(ISBLANK($B256),0,VLOOKUP($B256,Listen!$A$2:$C$45,3,FALSE))</f>
        <v>0</v>
      </c>
      <c r="T256" s="51">
        <f t="shared" si="40"/>
        <v>0</v>
      </c>
      <c r="U256" s="51">
        <f t="shared" si="50"/>
        <v>0</v>
      </c>
      <c r="V256" s="51">
        <f t="shared" si="50"/>
        <v>0</v>
      </c>
      <c r="W256" s="51">
        <f t="shared" si="50"/>
        <v>0</v>
      </c>
      <c r="X256" s="51">
        <f t="shared" si="50"/>
        <v>0</v>
      </c>
      <c r="Y256" s="51">
        <f t="shared" si="50"/>
        <v>0</v>
      </c>
      <c r="Z256" s="51">
        <f t="shared" si="50"/>
        <v>0</v>
      </c>
      <c r="AA256" s="53">
        <f t="shared" si="49"/>
        <v>0</v>
      </c>
      <c r="AB256" s="53">
        <f>IF(C256=A_Stammdaten!$B$12,D_SAV!$Q256-D_SAV!$AC256,HLOOKUP(A_Stammdaten!$B$12-1,$AD$4:$AJ$1000,ROW(C256)-3,FALSE)-$AC256)</f>
        <v>0</v>
      </c>
      <c r="AC256" s="53">
        <f>HLOOKUP(A_Stammdaten!$B$12,$AD$4:$AJ$1000,ROW(C256)-3,FALSE)</f>
        <v>0</v>
      </c>
      <c r="AD256" s="53">
        <f t="shared" si="41"/>
        <v>0</v>
      </c>
      <c r="AE256" s="53">
        <f t="shared" si="42"/>
        <v>0</v>
      </c>
      <c r="AF256" s="53">
        <f t="shared" si="43"/>
        <v>0</v>
      </c>
      <c r="AG256" s="53">
        <f t="shared" si="44"/>
        <v>0</v>
      </c>
      <c r="AH256" s="53">
        <f t="shared" si="45"/>
        <v>0</v>
      </c>
      <c r="AI256" s="53">
        <f t="shared" si="46"/>
        <v>0</v>
      </c>
      <c r="AJ256" s="53">
        <f t="shared" si="47"/>
        <v>0</v>
      </c>
    </row>
    <row r="257" spans="1:36" x14ac:dyDescent="0.25">
      <c r="A257" s="19"/>
      <c r="B257" s="19"/>
      <c r="C257" s="37"/>
      <c r="D257" s="19"/>
      <c r="E257" s="19"/>
      <c r="F257" s="19"/>
      <c r="G257" s="19"/>
      <c r="H257" s="19"/>
      <c r="I257" s="19"/>
      <c r="J257" s="19"/>
      <c r="K257" s="19"/>
      <c r="L257" s="19"/>
      <c r="M257" s="81">
        <f>IF(C257&gt;A_Stammdaten!$B$12,0,SUM(D257,E257,G257,I257:J257)-SUM(F257,H257,K257:L257))</f>
        <v>0</v>
      </c>
      <c r="N257" s="19"/>
      <c r="O257" s="19"/>
      <c r="P257" s="19"/>
      <c r="Q257" s="81">
        <f t="shared" si="48"/>
        <v>0</v>
      </c>
      <c r="R257" s="82">
        <f>IF(ISBLANK($B257),0,VLOOKUP($B257,Listen!$A$2:$C$45,2,FALSE))</f>
        <v>0</v>
      </c>
      <c r="S257" s="82">
        <f>IF(ISBLANK($B257),0,VLOOKUP($B257,Listen!$A$2:$C$45,3,FALSE))</f>
        <v>0</v>
      </c>
      <c r="T257" s="51">
        <f t="shared" si="40"/>
        <v>0</v>
      </c>
      <c r="U257" s="51">
        <f t="shared" si="50"/>
        <v>0</v>
      </c>
      <c r="V257" s="51">
        <f t="shared" si="50"/>
        <v>0</v>
      </c>
      <c r="W257" s="51">
        <f t="shared" si="50"/>
        <v>0</v>
      </c>
      <c r="X257" s="51">
        <f t="shared" si="50"/>
        <v>0</v>
      </c>
      <c r="Y257" s="51">
        <f t="shared" si="50"/>
        <v>0</v>
      </c>
      <c r="Z257" s="51">
        <f t="shared" si="50"/>
        <v>0</v>
      </c>
      <c r="AA257" s="53">
        <f t="shared" si="49"/>
        <v>0</v>
      </c>
      <c r="AB257" s="53">
        <f>IF(C257=A_Stammdaten!$B$12,D_SAV!$Q257-D_SAV!$AC257,HLOOKUP(A_Stammdaten!$B$12-1,$AD$4:$AJ$1000,ROW(C257)-3,FALSE)-$AC257)</f>
        <v>0</v>
      </c>
      <c r="AC257" s="53">
        <f>HLOOKUP(A_Stammdaten!$B$12,$AD$4:$AJ$1000,ROW(C257)-3,FALSE)</f>
        <v>0</v>
      </c>
      <c r="AD257" s="53">
        <f t="shared" si="41"/>
        <v>0</v>
      </c>
      <c r="AE257" s="53">
        <f t="shared" si="42"/>
        <v>0</v>
      </c>
      <c r="AF257" s="53">
        <f t="shared" si="43"/>
        <v>0</v>
      </c>
      <c r="AG257" s="53">
        <f t="shared" si="44"/>
        <v>0</v>
      </c>
      <c r="AH257" s="53">
        <f t="shared" si="45"/>
        <v>0</v>
      </c>
      <c r="AI257" s="53">
        <f t="shared" si="46"/>
        <v>0</v>
      </c>
      <c r="AJ257" s="53">
        <f t="shared" si="47"/>
        <v>0</v>
      </c>
    </row>
    <row r="258" spans="1:36" x14ac:dyDescent="0.25">
      <c r="A258" s="19"/>
      <c r="B258" s="19"/>
      <c r="C258" s="37"/>
      <c r="D258" s="19"/>
      <c r="E258" s="19"/>
      <c r="F258" s="19"/>
      <c r="G258" s="19"/>
      <c r="H258" s="19"/>
      <c r="I258" s="19"/>
      <c r="J258" s="19"/>
      <c r="K258" s="19"/>
      <c r="L258" s="19"/>
      <c r="M258" s="81">
        <f>IF(C258&gt;A_Stammdaten!$B$12,0,SUM(D258,E258,G258,I258:J258)-SUM(F258,H258,K258:L258))</f>
        <v>0</v>
      </c>
      <c r="N258" s="19"/>
      <c r="O258" s="19"/>
      <c r="P258" s="19"/>
      <c r="Q258" s="81">
        <f t="shared" si="48"/>
        <v>0</v>
      </c>
      <c r="R258" s="82">
        <f>IF(ISBLANK($B258),0,VLOOKUP($B258,Listen!$A$2:$C$45,2,FALSE))</f>
        <v>0</v>
      </c>
      <c r="S258" s="82">
        <f>IF(ISBLANK($B258),0,VLOOKUP($B258,Listen!$A$2:$C$45,3,FALSE))</f>
        <v>0</v>
      </c>
      <c r="T258" s="51">
        <f t="shared" si="40"/>
        <v>0</v>
      </c>
      <c r="U258" s="51">
        <f t="shared" si="50"/>
        <v>0</v>
      </c>
      <c r="V258" s="51">
        <f t="shared" si="50"/>
        <v>0</v>
      </c>
      <c r="W258" s="51">
        <f t="shared" si="50"/>
        <v>0</v>
      </c>
      <c r="X258" s="51">
        <f t="shared" si="50"/>
        <v>0</v>
      </c>
      <c r="Y258" s="51">
        <f t="shared" si="50"/>
        <v>0</v>
      </c>
      <c r="Z258" s="51">
        <f t="shared" si="50"/>
        <v>0</v>
      </c>
      <c r="AA258" s="53">
        <f t="shared" si="49"/>
        <v>0</v>
      </c>
      <c r="AB258" s="53">
        <f>IF(C258=A_Stammdaten!$B$12,D_SAV!$Q258-D_SAV!$AC258,HLOOKUP(A_Stammdaten!$B$12-1,$AD$4:$AJ$1000,ROW(C258)-3,FALSE)-$AC258)</f>
        <v>0</v>
      </c>
      <c r="AC258" s="53">
        <f>HLOOKUP(A_Stammdaten!$B$12,$AD$4:$AJ$1000,ROW(C258)-3,FALSE)</f>
        <v>0</v>
      </c>
      <c r="AD258" s="53">
        <f t="shared" si="41"/>
        <v>0</v>
      </c>
      <c r="AE258" s="53">
        <f t="shared" si="42"/>
        <v>0</v>
      </c>
      <c r="AF258" s="53">
        <f t="shared" si="43"/>
        <v>0</v>
      </c>
      <c r="AG258" s="53">
        <f t="shared" si="44"/>
        <v>0</v>
      </c>
      <c r="AH258" s="53">
        <f t="shared" si="45"/>
        <v>0</v>
      </c>
      <c r="AI258" s="53">
        <f t="shared" si="46"/>
        <v>0</v>
      </c>
      <c r="AJ258" s="53">
        <f t="shared" si="47"/>
        <v>0</v>
      </c>
    </row>
    <row r="259" spans="1:36" x14ac:dyDescent="0.25">
      <c r="A259" s="19"/>
      <c r="B259" s="19"/>
      <c r="C259" s="37"/>
      <c r="D259" s="19"/>
      <c r="E259" s="19"/>
      <c r="F259" s="19"/>
      <c r="G259" s="19"/>
      <c r="H259" s="19"/>
      <c r="I259" s="19"/>
      <c r="J259" s="19"/>
      <c r="K259" s="19"/>
      <c r="L259" s="19"/>
      <c r="M259" s="81">
        <f>IF(C259&gt;A_Stammdaten!$B$12,0,SUM(D259,E259,G259,I259:J259)-SUM(F259,H259,K259:L259))</f>
        <v>0</v>
      </c>
      <c r="N259" s="19"/>
      <c r="O259" s="19"/>
      <c r="P259" s="19"/>
      <c r="Q259" s="81">
        <f t="shared" si="48"/>
        <v>0</v>
      </c>
      <c r="R259" s="82">
        <f>IF(ISBLANK($B259),0,VLOOKUP($B259,Listen!$A$2:$C$45,2,FALSE))</f>
        <v>0</v>
      </c>
      <c r="S259" s="82">
        <f>IF(ISBLANK($B259),0,VLOOKUP($B259,Listen!$A$2:$C$45,3,FALSE))</f>
        <v>0</v>
      </c>
      <c r="T259" s="51">
        <f t="shared" si="40"/>
        <v>0</v>
      </c>
      <c r="U259" s="51">
        <f t="shared" si="50"/>
        <v>0</v>
      </c>
      <c r="V259" s="51">
        <f t="shared" si="50"/>
        <v>0</v>
      </c>
      <c r="W259" s="51">
        <f t="shared" si="50"/>
        <v>0</v>
      </c>
      <c r="X259" s="51">
        <f t="shared" si="50"/>
        <v>0</v>
      </c>
      <c r="Y259" s="51">
        <f t="shared" si="50"/>
        <v>0</v>
      </c>
      <c r="Z259" s="51">
        <f t="shared" si="50"/>
        <v>0</v>
      </c>
      <c r="AA259" s="53">
        <f t="shared" si="49"/>
        <v>0</v>
      </c>
      <c r="AB259" s="53">
        <f>IF(C259=A_Stammdaten!$B$12,D_SAV!$Q259-D_SAV!$AC259,HLOOKUP(A_Stammdaten!$B$12-1,$AD$4:$AJ$1000,ROW(C259)-3,FALSE)-$AC259)</f>
        <v>0</v>
      </c>
      <c r="AC259" s="53">
        <f>HLOOKUP(A_Stammdaten!$B$12,$AD$4:$AJ$1000,ROW(C259)-3,FALSE)</f>
        <v>0</v>
      </c>
      <c r="AD259" s="53">
        <f t="shared" si="41"/>
        <v>0</v>
      </c>
      <c r="AE259" s="53">
        <f t="shared" si="42"/>
        <v>0</v>
      </c>
      <c r="AF259" s="53">
        <f t="shared" si="43"/>
        <v>0</v>
      </c>
      <c r="AG259" s="53">
        <f t="shared" si="44"/>
        <v>0</v>
      </c>
      <c r="AH259" s="53">
        <f t="shared" si="45"/>
        <v>0</v>
      </c>
      <c r="AI259" s="53">
        <f t="shared" si="46"/>
        <v>0</v>
      </c>
      <c r="AJ259" s="53">
        <f t="shared" si="47"/>
        <v>0</v>
      </c>
    </row>
    <row r="260" spans="1:36" x14ac:dyDescent="0.25">
      <c r="A260" s="19"/>
      <c r="B260" s="19"/>
      <c r="C260" s="37"/>
      <c r="D260" s="19"/>
      <c r="E260" s="19"/>
      <c r="F260" s="19"/>
      <c r="G260" s="19"/>
      <c r="H260" s="19"/>
      <c r="I260" s="19"/>
      <c r="J260" s="19"/>
      <c r="K260" s="19"/>
      <c r="L260" s="19"/>
      <c r="M260" s="81">
        <f>IF(C260&gt;A_Stammdaten!$B$12,0,SUM(D260,E260,G260,I260:J260)-SUM(F260,H260,K260:L260))</f>
        <v>0</v>
      </c>
      <c r="N260" s="19"/>
      <c r="O260" s="19"/>
      <c r="P260" s="19"/>
      <c r="Q260" s="81">
        <f t="shared" si="48"/>
        <v>0</v>
      </c>
      <c r="R260" s="82">
        <f>IF(ISBLANK($B260),0,VLOOKUP($B260,Listen!$A$2:$C$45,2,FALSE))</f>
        <v>0</v>
      </c>
      <c r="S260" s="82">
        <f>IF(ISBLANK($B260),0,VLOOKUP($B260,Listen!$A$2:$C$45,3,FALSE))</f>
        <v>0</v>
      </c>
      <c r="T260" s="51">
        <f t="shared" si="40"/>
        <v>0</v>
      </c>
      <c r="U260" s="51">
        <f t="shared" si="50"/>
        <v>0</v>
      </c>
      <c r="V260" s="51">
        <f t="shared" si="50"/>
        <v>0</v>
      </c>
      <c r="W260" s="51">
        <f t="shared" si="50"/>
        <v>0</v>
      </c>
      <c r="X260" s="51">
        <f t="shared" si="50"/>
        <v>0</v>
      </c>
      <c r="Y260" s="51">
        <f t="shared" si="50"/>
        <v>0</v>
      </c>
      <c r="Z260" s="51">
        <f t="shared" si="50"/>
        <v>0</v>
      </c>
      <c r="AA260" s="53">
        <f t="shared" si="49"/>
        <v>0</v>
      </c>
      <c r="AB260" s="53">
        <f>IF(C260=A_Stammdaten!$B$12,D_SAV!$Q260-D_SAV!$AC260,HLOOKUP(A_Stammdaten!$B$12-1,$AD$4:$AJ$1000,ROW(C260)-3,FALSE)-$AC260)</f>
        <v>0</v>
      </c>
      <c r="AC260" s="53">
        <f>HLOOKUP(A_Stammdaten!$B$12,$AD$4:$AJ$1000,ROW(C260)-3,FALSE)</f>
        <v>0</v>
      </c>
      <c r="AD260" s="53">
        <f t="shared" si="41"/>
        <v>0</v>
      </c>
      <c r="AE260" s="53">
        <f t="shared" si="42"/>
        <v>0</v>
      </c>
      <c r="AF260" s="53">
        <f t="shared" si="43"/>
        <v>0</v>
      </c>
      <c r="AG260" s="53">
        <f t="shared" si="44"/>
        <v>0</v>
      </c>
      <c r="AH260" s="53">
        <f t="shared" si="45"/>
        <v>0</v>
      </c>
      <c r="AI260" s="53">
        <f t="shared" si="46"/>
        <v>0</v>
      </c>
      <c r="AJ260" s="53">
        <f t="shared" si="47"/>
        <v>0</v>
      </c>
    </row>
    <row r="261" spans="1:36" x14ac:dyDescent="0.25">
      <c r="A261" s="19"/>
      <c r="B261" s="19"/>
      <c r="C261" s="37"/>
      <c r="D261" s="19"/>
      <c r="E261" s="19"/>
      <c r="F261" s="19"/>
      <c r="G261" s="19"/>
      <c r="H261" s="19"/>
      <c r="I261" s="19"/>
      <c r="J261" s="19"/>
      <c r="K261" s="19"/>
      <c r="L261" s="19"/>
      <c r="M261" s="81">
        <f>IF(C261&gt;A_Stammdaten!$B$12,0,SUM(D261,E261,G261,I261:J261)-SUM(F261,H261,K261:L261))</f>
        <v>0</v>
      </c>
      <c r="N261" s="19"/>
      <c r="O261" s="19"/>
      <c r="P261" s="19"/>
      <c r="Q261" s="81">
        <f t="shared" si="48"/>
        <v>0</v>
      </c>
      <c r="R261" s="82">
        <f>IF(ISBLANK($B261),0,VLOOKUP($B261,Listen!$A$2:$C$45,2,FALSE))</f>
        <v>0</v>
      </c>
      <c r="S261" s="82">
        <f>IF(ISBLANK($B261),0,VLOOKUP($B261,Listen!$A$2:$C$45,3,FALSE))</f>
        <v>0</v>
      </c>
      <c r="T261" s="51">
        <f t="shared" ref="T261:T324" si="51">$R261</f>
        <v>0</v>
      </c>
      <c r="U261" s="51">
        <f t="shared" si="50"/>
        <v>0</v>
      </c>
      <c r="V261" s="51">
        <f t="shared" si="50"/>
        <v>0</v>
      </c>
      <c r="W261" s="51">
        <f t="shared" si="50"/>
        <v>0</v>
      </c>
      <c r="X261" s="51">
        <f t="shared" si="50"/>
        <v>0</v>
      </c>
      <c r="Y261" s="51">
        <f t="shared" si="50"/>
        <v>0</v>
      </c>
      <c r="Z261" s="51">
        <f t="shared" si="50"/>
        <v>0</v>
      </c>
      <c r="AA261" s="53">
        <f t="shared" si="49"/>
        <v>0</v>
      </c>
      <c r="AB261" s="53">
        <f>IF(C261=A_Stammdaten!$B$12,D_SAV!$Q261-D_SAV!$AC261,HLOOKUP(A_Stammdaten!$B$12-1,$AD$4:$AJ$1000,ROW(C261)-3,FALSE)-$AC261)</f>
        <v>0</v>
      </c>
      <c r="AC261" s="53">
        <f>HLOOKUP(A_Stammdaten!$B$12,$AD$4:$AJ$1000,ROW(C261)-3,FALSE)</f>
        <v>0</v>
      </c>
      <c r="AD261" s="53">
        <f t="shared" ref="AD261:AD324" si="52">IF(OR($C261=0,$Q261=0),0,IF($C261&lt;=AD$4,$Q261-$Q261/T261*(AD$4-$C261+1),0))</f>
        <v>0</v>
      </c>
      <c r="AE261" s="53">
        <f t="shared" ref="AE261:AE324" si="53">IF(OR($C261=0,$Q261=0,U261-(AE$4-$C261)=0),0,IF($C261&lt;AE$4,AD261-AD261/(U261-(AE$4-$C261)),IF($C261=AE$4,$Q261-$Q261/U261,0)))</f>
        <v>0</v>
      </c>
      <c r="AF261" s="53">
        <f t="shared" ref="AF261:AF324" si="54">IF(OR($C261=0,$Q261=0,V261-(AF$4-$C261)=0),0,IF($C261&lt;AF$4,AE261-AE261/(V261-(AF$4-$C261)),IF($C261=AF$4,$Q261-$Q261/V261,0)))</f>
        <v>0</v>
      </c>
      <c r="AG261" s="53">
        <f t="shared" ref="AG261:AG324" si="55">IF(OR($C261=0,$Q261=0,W261-(AG$4-$C261)=0),0,IF($C261&lt;AG$4,AF261-AF261/(W261-(AG$4-$C261)),IF($C261=AG$4,$Q261-$Q261/W261,0)))</f>
        <v>0</v>
      </c>
      <c r="AH261" s="53">
        <f t="shared" ref="AH261:AH324" si="56">IF(OR($C261=0,$Q261=0,X261-(AH$4-$C261)=0),0,IF($C261&lt;AH$4,AG261-AG261/(X261-(AH$4-$C261)),IF($C261=AH$4,$Q261-$Q261/X261,0)))</f>
        <v>0</v>
      </c>
      <c r="AI261" s="53">
        <f t="shared" ref="AI261:AI324" si="57">IF(OR($C261=0,$Q261=0,Y261-(AI$4-$C261)=0),0,IF($C261&lt;AI$4,AH261-AH261/(Y261-(AI$4-$C261)),IF($C261=AI$4,$Q261-$Q261/Y261,0)))</f>
        <v>0</v>
      </c>
      <c r="AJ261" s="53">
        <f t="shared" ref="AJ261:AJ324" si="58">IF(OR($C261=0,$Q261=0,Z261-(AJ$4-$C261)=0),0,IF($C261&lt;AJ$4,AI261-AI261/(Z261-(AJ$4-$C261)),IF($C261=AJ$4,$Q261-$Q261/Z261,0)))</f>
        <v>0</v>
      </c>
    </row>
    <row r="262" spans="1:36" x14ac:dyDescent="0.25">
      <c r="A262" s="19"/>
      <c r="B262" s="19"/>
      <c r="C262" s="37"/>
      <c r="D262" s="19"/>
      <c r="E262" s="19"/>
      <c r="F262" s="19"/>
      <c r="G262" s="19"/>
      <c r="H262" s="19"/>
      <c r="I262" s="19"/>
      <c r="J262" s="19"/>
      <c r="K262" s="19"/>
      <c r="L262" s="19"/>
      <c r="M262" s="81">
        <f>IF(C262&gt;A_Stammdaten!$B$12,0,SUM(D262,E262,G262,I262:J262)-SUM(F262,H262,K262:L262))</f>
        <v>0</v>
      </c>
      <c r="N262" s="19"/>
      <c r="O262" s="19"/>
      <c r="P262" s="19"/>
      <c r="Q262" s="81">
        <f t="shared" ref="Q262:Q325" si="59">M262-N262-O262</f>
        <v>0</v>
      </c>
      <c r="R262" s="82">
        <f>IF(ISBLANK($B262),0,VLOOKUP($B262,Listen!$A$2:$C$45,2,FALSE))</f>
        <v>0</v>
      </c>
      <c r="S262" s="82">
        <f>IF(ISBLANK($B262),0,VLOOKUP($B262,Listen!$A$2:$C$45,3,FALSE))</f>
        <v>0</v>
      </c>
      <c r="T262" s="51">
        <f t="shared" si="51"/>
        <v>0</v>
      </c>
      <c r="U262" s="51">
        <f t="shared" si="50"/>
        <v>0</v>
      </c>
      <c r="V262" s="51">
        <f t="shared" si="50"/>
        <v>0</v>
      </c>
      <c r="W262" s="51">
        <f t="shared" si="50"/>
        <v>0</v>
      </c>
      <c r="X262" s="51">
        <f t="shared" si="50"/>
        <v>0</v>
      </c>
      <c r="Y262" s="51">
        <f t="shared" si="50"/>
        <v>0</v>
      </c>
      <c r="Z262" s="51">
        <f t="shared" si="50"/>
        <v>0</v>
      </c>
      <c r="AA262" s="53">
        <f t="shared" si="49"/>
        <v>0</v>
      </c>
      <c r="AB262" s="53">
        <f>IF(C262=A_Stammdaten!$B$12,D_SAV!$Q262-D_SAV!$AC262,HLOOKUP(A_Stammdaten!$B$12-1,$AD$4:$AJ$1000,ROW(C262)-3,FALSE)-$AC262)</f>
        <v>0</v>
      </c>
      <c r="AC262" s="53">
        <f>HLOOKUP(A_Stammdaten!$B$12,$AD$4:$AJ$1000,ROW(C262)-3,FALSE)</f>
        <v>0</v>
      </c>
      <c r="AD262" s="53">
        <f t="shared" si="52"/>
        <v>0</v>
      </c>
      <c r="AE262" s="53">
        <f t="shared" si="53"/>
        <v>0</v>
      </c>
      <c r="AF262" s="53">
        <f t="shared" si="54"/>
        <v>0</v>
      </c>
      <c r="AG262" s="53">
        <f t="shared" si="55"/>
        <v>0</v>
      </c>
      <c r="AH262" s="53">
        <f t="shared" si="56"/>
        <v>0</v>
      </c>
      <c r="AI262" s="53">
        <f t="shared" si="57"/>
        <v>0</v>
      </c>
      <c r="AJ262" s="53">
        <f t="shared" si="58"/>
        <v>0</v>
      </c>
    </row>
    <row r="263" spans="1:36" x14ac:dyDescent="0.25">
      <c r="A263" s="19"/>
      <c r="B263" s="19"/>
      <c r="C263" s="37"/>
      <c r="D263" s="19"/>
      <c r="E263" s="19"/>
      <c r="F263" s="19"/>
      <c r="G263" s="19"/>
      <c r="H263" s="19"/>
      <c r="I263" s="19"/>
      <c r="J263" s="19"/>
      <c r="K263" s="19"/>
      <c r="L263" s="19"/>
      <c r="M263" s="81">
        <f>IF(C263&gt;A_Stammdaten!$B$12,0,SUM(D263,E263,G263,I263:J263)-SUM(F263,H263,K263:L263))</f>
        <v>0</v>
      </c>
      <c r="N263" s="19"/>
      <c r="O263" s="19"/>
      <c r="P263" s="19"/>
      <c r="Q263" s="81">
        <f t="shared" si="59"/>
        <v>0</v>
      </c>
      <c r="R263" s="82">
        <f>IF(ISBLANK($B263),0,VLOOKUP($B263,Listen!$A$2:$C$45,2,FALSE))</f>
        <v>0</v>
      </c>
      <c r="S263" s="82">
        <f>IF(ISBLANK($B263),0,VLOOKUP($B263,Listen!$A$2:$C$45,3,FALSE))</f>
        <v>0</v>
      </c>
      <c r="T263" s="51">
        <f t="shared" si="51"/>
        <v>0</v>
      </c>
      <c r="U263" s="51">
        <f t="shared" si="50"/>
        <v>0</v>
      </c>
      <c r="V263" s="51">
        <f t="shared" si="50"/>
        <v>0</v>
      </c>
      <c r="W263" s="51">
        <f t="shared" si="50"/>
        <v>0</v>
      </c>
      <c r="X263" s="51">
        <f t="shared" si="50"/>
        <v>0</v>
      </c>
      <c r="Y263" s="51">
        <f t="shared" si="50"/>
        <v>0</v>
      </c>
      <c r="Z263" s="51">
        <f t="shared" si="50"/>
        <v>0</v>
      </c>
      <c r="AA263" s="53">
        <f t="shared" si="49"/>
        <v>0</v>
      </c>
      <c r="AB263" s="53">
        <f>IF(C263=A_Stammdaten!$B$12,D_SAV!$Q263-D_SAV!$AC263,HLOOKUP(A_Stammdaten!$B$12-1,$AD$4:$AJ$1000,ROW(C263)-3,FALSE)-$AC263)</f>
        <v>0</v>
      </c>
      <c r="AC263" s="53">
        <f>HLOOKUP(A_Stammdaten!$B$12,$AD$4:$AJ$1000,ROW(C263)-3,FALSE)</f>
        <v>0</v>
      </c>
      <c r="AD263" s="53">
        <f t="shared" si="52"/>
        <v>0</v>
      </c>
      <c r="AE263" s="53">
        <f t="shared" si="53"/>
        <v>0</v>
      </c>
      <c r="AF263" s="53">
        <f t="shared" si="54"/>
        <v>0</v>
      </c>
      <c r="AG263" s="53">
        <f t="shared" si="55"/>
        <v>0</v>
      </c>
      <c r="AH263" s="53">
        <f t="shared" si="56"/>
        <v>0</v>
      </c>
      <c r="AI263" s="53">
        <f t="shared" si="57"/>
        <v>0</v>
      </c>
      <c r="AJ263" s="53">
        <f t="shared" si="58"/>
        <v>0</v>
      </c>
    </row>
    <row r="264" spans="1:36" x14ac:dyDescent="0.25">
      <c r="A264" s="19"/>
      <c r="B264" s="19"/>
      <c r="C264" s="37"/>
      <c r="D264" s="19"/>
      <c r="E264" s="19"/>
      <c r="F264" s="19"/>
      <c r="G264" s="19"/>
      <c r="H264" s="19"/>
      <c r="I264" s="19"/>
      <c r="J264" s="19"/>
      <c r="K264" s="19"/>
      <c r="L264" s="19"/>
      <c r="M264" s="81">
        <f>IF(C264&gt;A_Stammdaten!$B$12,0,SUM(D264,E264,G264,I264:J264)-SUM(F264,H264,K264:L264))</f>
        <v>0</v>
      </c>
      <c r="N264" s="19"/>
      <c r="O264" s="19"/>
      <c r="P264" s="19"/>
      <c r="Q264" s="81">
        <f t="shared" si="59"/>
        <v>0</v>
      </c>
      <c r="R264" s="82">
        <f>IF(ISBLANK($B264),0,VLOOKUP($B264,Listen!$A$2:$C$45,2,FALSE))</f>
        <v>0</v>
      </c>
      <c r="S264" s="82">
        <f>IF(ISBLANK($B264),0,VLOOKUP($B264,Listen!$A$2:$C$45,3,FALSE))</f>
        <v>0</v>
      </c>
      <c r="T264" s="51">
        <f t="shared" si="51"/>
        <v>0</v>
      </c>
      <c r="U264" s="51">
        <f t="shared" si="50"/>
        <v>0</v>
      </c>
      <c r="V264" s="51">
        <f t="shared" si="50"/>
        <v>0</v>
      </c>
      <c r="W264" s="51">
        <f t="shared" si="50"/>
        <v>0</v>
      </c>
      <c r="X264" s="51">
        <f t="shared" si="50"/>
        <v>0</v>
      </c>
      <c r="Y264" s="51">
        <f t="shared" si="50"/>
        <v>0</v>
      </c>
      <c r="Z264" s="51">
        <f t="shared" si="50"/>
        <v>0</v>
      </c>
      <c r="AA264" s="53">
        <f t="shared" si="49"/>
        <v>0</v>
      </c>
      <c r="AB264" s="53">
        <f>IF(C264=A_Stammdaten!$B$12,D_SAV!$Q264-D_SAV!$AC264,HLOOKUP(A_Stammdaten!$B$12-1,$AD$4:$AJ$1000,ROW(C264)-3,FALSE)-$AC264)</f>
        <v>0</v>
      </c>
      <c r="AC264" s="53">
        <f>HLOOKUP(A_Stammdaten!$B$12,$AD$4:$AJ$1000,ROW(C264)-3,FALSE)</f>
        <v>0</v>
      </c>
      <c r="AD264" s="53">
        <f t="shared" si="52"/>
        <v>0</v>
      </c>
      <c r="AE264" s="53">
        <f t="shared" si="53"/>
        <v>0</v>
      </c>
      <c r="AF264" s="53">
        <f t="shared" si="54"/>
        <v>0</v>
      </c>
      <c r="AG264" s="53">
        <f t="shared" si="55"/>
        <v>0</v>
      </c>
      <c r="AH264" s="53">
        <f t="shared" si="56"/>
        <v>0</v>
      </c>
      <c r="AI264" s="53">
        <f t="shared" si="57"/>
        <v>0</v>
      </c>
      <c r="AJ264" s="53">
        <f t="shared" si="58"/>
        <v>0</v>
      </c>
    </row>
    <row r="265" spans="1:36" x14ac:dyDescent="0.25">
      <c r="A265" s="19"/>
      <c r="B265" s="19"/>
      <c r="C265" s="37"/>
      <c r="D265" s="19"/>
      <c r="E265" s="19"/>
      <c r="F265" s="19"/>
      <c r="G265" s="19"/>
      <c r="H265" s="19"/>
      <c r="I265" s="19"/>
      <c r="J265" s="19"/>
      <c r="K265" s="19"/>
      <c r="L265" s="19"/>
      <c r="M265" s="81">
        <f>IF(C265&gt;A_Stammdaten!$B$12,0,SUM(D265,E265,G265,I265:J265)-SUM(F265,H265,K265:L265))</f>
        <v>0</v>
      </c>
      <c r="N265" s="19"/>
      <c r="O265" s="19"/>
      <c r="P265" s="19"/>
      <c r="Q265" s="81">
        <f t="shared" si="59"/>
        <v>0</v>
      </c>
      <c r="R265" s="82">
        <f>IF(ISBLANK($B265),0,VLOOKUP($B265,Listen!$A$2:$C$45,2,FALSE))</f>
        <v>0</v>
      </c>
      <c r="S265" s="82">
        <f>IF(ISBLANK($B265),0,VLOOKUP($B265,Listen!$A$2:$C$45,3,FALSE))</f>
        <v>0</v>
      </c>
      <c r="T265" s="51">
        <f t="shared" si="51"/>
        <v>0</v>
      </c>
      <c r="U265" s="51">
        <f t="shared" si="50"/>
        <v>0</v>
      </c>
      <c r="V265" s="51">
        <f t="shared" si="50"/>
        <v>0</v>
      </c>
      <c r="W265" s="51">
        <f t="shared" si="50"/>
        <v>0</v>
      </c>
      <c r="X265" s="51">
        <f t="shared" si="50"/>
        <v>0</v>
      </c>
      <c r="Y265" s="51">
        <f t="shared" si="50"/>
        <v>0</v>
      </c>
      <c r="Z265" s="51">
        <f t="shared" si="50"/>
        <v>0</v>
      </c>
      <c r="AA265" s="53">
        <f t="shared" si="49"/>
        <v>0</v>
      </c>
      <c r="AB265" s="53">
        <f>IF(C265=A_Stammdaten!$B$12,D_SAV!$Q265-D_SAV!$AC265,HLOOKUP(A_Stammdaten!$B$12-1,$AD$4:$AJ$1000,ROW(C265)-3,FALSE)-$AC265)</f>
        <v>0</v>
      </c>
      <c r="AC265" s="53">
        <f>HLOOKUP(A_Stammdaten!$B$12,$AD$4:$AJ$1000,ROW(C265)-3,FALSE)</f>
        <v>0</v>
      </c>
      <c r="AD265" s="53">
        <f t="shared" si="52"/>
        <v>0</v>
      </c>
      <c r="AE265" s="53">
        <f t="shared" si="53"/>
        <v>0</v>
      </c>
      <c r="AF265" s="53">
        <f t="shared" si="54"/>
        <v>0</v>
      </c>
      <c r="AG265" s="53">
        <f t="shared" si="55"/>
        <v>0</v>
      </c>
      <c r="AH265" s="53">
        <f t="shared" si="56"/>
        <v>0</v>
      </c>
      <c r="AI265" s="53">
        <f t="shared" si="57"/>
        <v>0</v>
      </c>
      <c r="AJ265" s="53">
        <f t="shared" si="58"/>
        <v>0</v>
      </c>
    </row>
    <row r="266" spans="1:36" x14ac:dyDescent="0.25">
      <c r="A266" s="19"/>
      <c r="B266" s="19"/>
      <c r="C266" s="37"/>
      <c r="D266" s="19"/>
      <c r="E266" s="19"/>
      <c r="F266" s="19"/>
      <c r="G266" s="19"/>
      <c r="H266" s="19"/>
      <c r="I266" s="19"/>
      <c r="J266" s="19"/>
      <c r="K266" s="19"/>
      <c r="L266" s="19"/>
      <c r="M266" s="81">
        <f>IF(C266&gt;A_Stammdaten!$B$12,0,SUM(D266,E266,G266,I266:J266)-SUM(F266,H266,K266:L266))</f>
        <v>0</v>
      </c>
      <c r="N266" s="19"/>
      <c r="O266" s="19"/>
      <c r="P266" s="19"/>
      <c r="Q266" s="81">
        <f t="shared" si="59"/>
        <v>0</v>
      </c>
      <c r="R266" s="82">
        <f>IF(ISBLANK($B266),0,VLOOKUP($B266,Listen!$A$2:$C$45,2,FALSE))</f>
        <v>0</v>
      </c>
      <c r="S266" s="82">
        <f>IF(ISBLANK($B266),0,VLOOKUP($B266,Listen!$A$2:$C$45,3,FALSE))</f>
        <v>0</v>
      </c>
      <c r="T266" s="51">
        <f t="shared" si="51"/>
        <v>0</v>
      </c>
      <c r="U266" s="51">
        <f t="shared" si="50"/>
        <v>0</v>
      </c>
      <c r="V266" s="51">
        <f t="shared" si="50"/>
        <v>0</v>
      </c>
      <c r="W266" s="51">
        <f t="shared" si="50"/>
        <v>0</v>
      </c>
      <c r="X266" s="51">
        <f t="shared" si="50"/>
        <v>0</v>
      </c>
      <c r="Y266" s="51">
        <f t="shared" si="50"/>
        <v>0</v>
      </c>
      <c r="Z266" s="51">
        <f t="shared" si="50"/>
        <v>0</v>
      </c>
      <c r="AA266" s="53">
        <f t="shared" si="49"/>
        <v>0</v>
      </c>
      <c r="AB266" s="53">
        <f>IF(C266=A_Stammdaten!$B$12,D_SAV!$Q266-D_SAV!$AC266,HLOOKUP(A_Stammdaten!$B$12-1,$AD$4:$AJ$1000,ROW(C266)-3,FALSE)-$AC266)</f>
        <v>0</v>
      </c>
      <c r="AC266" s="53">
        <f>HLOOKUP(A_Stammdaten!$B$12,$AD$4:$AJ$1000,ROW(C266)-3,FALSE)</f>
        <v>0</v>
      </c>
      <c r="AD266" s="53">
        <f t="shared" si="52"/>
        <v>0</v>
      </c>
      <c r="AE266" s="53">
        <f t="shared" si="53"/>
        <v>0</v>
      </c>
      <c r="AF266" s="53">
        <f t="shared" si="54"/>
        <v>0</v>
      </c>
      <c r="AG266" s="53">
        <f t="shared" si="55"/>
        <v>0</v>
      </c>
      <c r="AH266" s="53">
        <f t="shared" si="56"/>
        <v>0</v>
      </c>
      <c r="AI266" s="53">
        <f t="shared" si="57"/>
        <v>0</v>
      </c>
      <c r="AJ266" s="53">
        <f t="shared" si="58"/>
        <v>0</v>
      </c>
    </row>
    <row r="267" spans="1:36" x14ac:dyDescent="0.25">
      <c r="A267" s="19"/>
      <c r="B267" s="19"/>
      <c r="C267" s="37"/>
      <c r="D267" s="19"/>
      <c r="E267" s="19"/>
      <c r="F267" s="19"/>
      <c r="G267" s="19"/>
      <c r="H267" s="19"/>
      <c r="I267" s="19"/>
      <c r="J267" s="19"/>
      <c r="K267" s="19"/>
      <c r="L267" s="19"/>
      <c r="M267" s="81">
        <f>IF(C267&gt;A_Stammdaten!$B$12,0,SUM(D267,E267,G267,I267:J267)-SUM(F267,H267,K267:L267))</f>
        <v>0</v>
      </c>
      <c r="N267" s="19"/>
      <c r="O267" s="19"/>
      <c r="P267" s="19"/>
      <c r="Q267" s="81">
        <f t="shared" si="59"/>
        <v>0</v>
      </c>
      <c r="R267" s="82">
        <f>IF(ISBLANK($B267),0,VLOOKUP($B267,Listen!$A$2:$C$45,2,FALSE))</f>
        <v>0</v>
      </c>
      <c r="S267" s="82">
        <f>IF(ISBLANK($B267),0,VLOOKUP($B267,Listen!$A$2:$C$45,3,FALSE))</f>
        <v>0</v>
      </c>
      <c r="T267" s="51">
        <f t="shared" si="51"/>
        <v>0</v>
      </c>
      <c r="U267" s="51">
        <f t="shared" si="50"/>
        <v>0</v>
      </c>
      <c r="V267" s="51">
        <f t="shared" si="50"/>
        <v>0</v>
      </c>
      <c r="W267" s="51">
        <f t="shared" si="50"/>
        <v>0</v>
      </c>
      <c r="X267" s="51">
        <f t="shared" si="50"/>
        <v>0</v>
      </c>
      <c r="Y267" s="51">
        <f t="shared" si="50"/>
        <v>0</v>
      </c>
      <c r="Z267" s="51">
        <f t="shared" si="50"/>
        <v>0</v>
      </c>
      <c r="AA267" s="53">
        <f t="shared" si="49"/>
        <v>0</v>
      </c>
      <c r="AB267" s="53">
        <f>IF(C267=A_Stammdaten!$B$12,D_SAV!$Q267-D_SAV!$AC267,HLOOKUP(A_Stammdaten!$B$12-1,$AD$4:$AJ$1000,ROW(C267)-3,FALSE)-$AC267)</f>
        <v>0</v>
      </c>
      <c r="AC267" s="53">
        <f>HLOOKUP(A_Stammdaten!$B$12,$AD$4:$AJ$1000,ROW(C267)-3,FALSE)</f>
        <v>0</v>
      </c>
      <c r="AD267" s="53">
        <f t="shared" si="52"/>
        <v>0</v>
      </c>
      <c r="AE267" s="53">
        <f t="shared" si="53"/>
        <v>0</v>
      </c>
      <c r="AF267" s="53">
        <f t="shared" si="54"/>
        <v>0</v>
      </c>
      <c r="AG267" s="53">
        <f t="shared" si="55"/>
        <v>0</v>
      </c>
      <c r="AH267" s="53">
        <f t="shared" si="56"/>
        <v>0</v>
      </c>
      <c r="AI267" s="53">
        <f t="shared" si="57"/>
        <v>0</v>
      </c>
      <c r="AJ267" s="53">
        <f t="shared" si="58"/>
        <v>0</v>
      </c>
    </row>
    <row r="268" spans="1:36" x14ac:dyDescent="0.25">
      <c r="A268" s="19"/>
      <c r="B268" s="19"/>
      <c r="C268" s="37"/>
      <c r="D268" s="19"/>
      <c r="E268" s="19"/>
      <c r="F268" s="19"/>
      <c r="G268" s="19"/>
      <c r="H268" s="19"/>
      <c r="I268" s="19"/>
      <c r="J268" s="19"/>
      <c r="K268" s="19"/>
      <c r="L268" s="19"/>
      <c r="M268" s="81">
        <f>IF(C268&gt;A_Stammdaten!$B$12,0,SUM(D268,E268,G268,I268:J268)-SUM(F268,H268,K268:L268))</f>
        <v>0</v>
      </c>
      <c r="N268" s="19"/>
      <c r="O268" s="19"/>
      <c r="P268" s="19"/>
      <c r="Q268" s="81">
        <f t="shared" si="59"/>
        <v>0</v>
      </c>
      <c r="R268" s="82">
        <f>IF(ISBLANK($B268),0,VLOOKUP($B268,Listen!$A$2:$C$45,2,FALSE))</f>
        <v>0</v>
      </c>
      <c r="S268" s="82">
        <f>IF(ISBLANK($B268),0,VLOOKUP($B268,Listen!$A$2:$C$45,3,FALSE))</f>
        <v>0</v>
      </c>
      <c r="T268" s="51">
        <f t="shared" si="51"/>
        <v>0</v>
      </c>
      <c r="U268" s="51">
        <f t="shared" si="50"/>
        <v>0</v>
      </c>
      <c r="V268" s="51">
        <f t="shared" si="50"/>
        <v>0</v>
      </c>
      <c r="W268" s="51">
        <f t="shared" si="50"/>
        <v>0</v>
      </c>
      <c r="X268" s="51">
        <f t="shared" si="50"/>
        <v>0</v>
      </c>
      <c r="Y268" s="51">
        <f t="shared" si="50"/>
        <v>0</v>
      </c>
      <c r="Z268" s="51">
        <f t="shared" si="50"/>
        <v>0</v>
      </c>
      <c r="AA268" s="53">
        <f t="shared" si="49"/>
        <v>0</v>
      </c>
      <c r="AB268" s="53">
        <f>IF(C268=A_Stammdaten!$B$12,D_SAV!$Q268-D_SAV!$AC268,HLOOKUP(A_Stammdaten!$B$12-1,$AD$4:$AJ$1000,ROW(C268)-3,FALSE)-$AC268)</f>
        <v>0</v>
      </c>
      <c r="AC268" s="53">
        <f>HLOOKUP(A_Stammdaten!$B$12,$AD$4:$AJ$1000,ROW(C268)-3,FALSE)</f>
        <v>0</v>
      </c>
      <c r="AD268" s="53">
        <f t="shared" si="52"/>
        <v>0</v>
      </c>
      <c r="AE268" s="53">
        <f t="shared" si="53"/>
        <v>0</v>
      </c>
      <c r="AF268" s="53">
        <f t="shared" si="54"/>
        <v>0</v>
      </c>
      <c r="AG268" s="53">
        <f t="shared" si="55"/>
        <v>0</v>
      </c>
      <c r="AH268" s="53">
        <f t="shared" si="56"/>
        <v>0</v>
      </c>
      <c r="AI268" s="53">
        <f t="shared" si="57"/>
        <v>0</v>
      </c>
      <c r="AJ268" s="53">
        <f t="shared" si="58"/>
        <v>0</v>
      </c>
    </row>
    <row r="269" spans="1:36" x14ac:dyDescent="0.25">
      <c r="A269" s="19"/>
      <c r="B269" s="19"/>
      <c r="C269" s="37"/>
      <c r="D269" s="19"/>
      <c r="E269" s="19"/>
      <c r="F269" s="19"/>
      <c r="G269" s="19"/>
      <c r="H269" s="19"/>
      <c r="I269" s="19"/>
      <c r="J269" s="19"/>
      <c r="K269" s="19"/>
      <c r="L269" s="19"/>
      <c r="M269" s="81">
        <f>IF(C269&gt;A_Stammdaten!$B$12,0,SUM(D269,E269,G269,I269:J269)-SUM(F269,H269,K269:L269))</f>
        <v>0</v>
      </c>
      <c r="N269" s="19"/>
      <c r="O269" s="19"/>
      <c r="P269" s="19"/>
      <c r="Q269" s="81">
        <f t="shared" si="59"/>
        <v>0</v>
      </c>
      <c r="R269" s="82">
        <f>IF(ISBLANK($B269),0,VLOOKUP($B269,Listen!$A$2:$C$45,2,FALSE))</f>
        <v>0</v>
      </c>
      <c r="S269" s="82">
        <f>IF(ISBLANK($B269),0,VLOOKUP($B269,Listen!$A$2:$C$45,3,FALSE))</f>
        <v>0</v>
      </c>
      <c r="T269" s="51">
        <f t="shared" si="51"/>
        <v>0</v>
      </c>
      <c r="U269" s="51">
        <f t="shared" si="50"/>
        <v>0</v>
      </c>
      <c r="V269" s="51">
        <f t="shared" si="50"/>
        <v>0</v>
      </c>
      <c r="W269" s="51">
        <f t="shared" si="50"/>
        <v>0</v>
      </c>
      <c r="X269" s="51">
        <f t="shared" si="50"/>
        <v>0</v>
      </c>
      <c r="Y269" s="51">
        <f t="shared" si="50"/>
        <v>0</v>
      </c>
      <c r="Z269" s="51">
        <f t="shared" si="50"/>
        <v>0</v>
      </c>
      <c r="AA269" s="53">
        <f t="shared" si="49"/>
        <v>0</v>
      </c>
      <c r="AB269" s="53">
        <f>IF(C269=A_Stammdaten!$B$12,D_SAV!$Q269-D_SAV!$AC269,HLOOKUP(A_Stammdaten!$B$12-1,$AD$4:$AJ$1000,ROW(C269)-3,FALSE)-$AC269)</f>
        <v>0</v>
      </c>
      <c r="AC269" s="53">
        <f>HLOOKUP(A_Stammdaten!$B$12,$AD$4:$AJ$1000,ROW(C269)-3,FALSE)</f>
        <v>0</v>
      </c>
      <c r="AD269" s="53">
        <f t="shared" si="52"/>
        <v>0</v>
      </c>
      <c r="AE269" s="53">
        <f t="shared" si="53"/>
        <v>0</v>
      </c>
      <c r="AF269" s="53">
        <f t="shared" si="54"/>
        <v>0</v>
      </c>
      <c r="AG269" s="53">
        <f t="shared" si="55"/>
        <v>0</v>
      </c>
      <c r="AH269" s="53">
        <f t="shared" si="56"/>
        <v>0</v>
      </c>
      <c r="AI269" s="53">
        <f t="shared" si="57"/>
        <v>0</v>
      </c>
      <c r="AJ269" s="53">
        <f t="shared" si="58"/>
        <v>0</v>
      </c>
    </row>
    <row r="270" spans="1:36" x14ac:dyDescent="0.25">
      <c r="A270" s="19"/>
      <c r="B270" s="19"/>
      <c r="C270" s="37"/>
      <c r="D270" s="19"/>
      <c r="E270" s="19"/>
      <c r="F270" s="19"/>
      <c r="G270" s="19"/>
      <c r="H270" s="19"/>
      <c r="I270" s="19"/>
      <c r="J270" s="19"/>
      <c r="K270" s="19"/>
      <c r="L270" s="19"/>
      <c r="M270" s="81">
        <f>IF(C270&gt;A_Stammdaten!$B$12,0,SUM(D270,E270,G270,I270:J270)-SUM(F270,H270,K270:L270))</f>
        <v>0</v>
      </c>
      <c r="N270" s="19"/>
      <c r="O270" s="19"/>
      <c r="P270" s="19"/>
      <c r="Q270" s="81">
        <f t="shared" si="59"/>
        <v>0</v>
      </c>
      <c r="R270" s="82">
        <f>IF(ISBLANK($B270),0,VLOOKUP($B270,Listen!$A$2:$C$45,2,FALSE))</f>
        <v>0</v>
      </c>
      <c r="S270" s="82">
        <f>IF(ISBLANK($B270),0,VLOOKUP($B270,Listen!$A$2:$C$45,3,FALSE))</f>
        <v>0</v>
      </c>
      <c r="T270" s="51">
        <f t="shared" si="51"/>
        <v>0</v>
      </c>
      <c r="U270" s="51">
        <f t="shared" si="50"/>
        <v>0</v>
      </c>
      <c r="V270" s="51">
        <f t="shared" si="50"/>
        <v>0</v>
      </c>
      <c r="W270" s="51">
        <f t="shared" si="50"/>
        <v>0</v>
      </c>
      <c r="X270" s="51">
        <f t="shared" si="50"/>
        <v>0</v>
      </c>
      <c r="Y270" s="51">
        <f t="shared" si="50"/>
        <v>0</v>
      </c>
      <c r="Z270" s="51">
        <f t="shared" si="50"/>
        <v>0</v>
      </c>
      <c r="AA270" s="53">
        <f t="shared" si="49"/>
        <v>0</v>
      </c>
      <c r="AB270" s="53">
        <f>IF(C270=A_Stammdaten!$B$12,D_SAV!$Q270-D_SAV!$AC270,HLOOKUP(A_Stammdaten!$B$12-1,$AD$4:$AJ$1000,ROW(C270)-3,FALSE)-$AC270)</f>
        <v>0</v>
      </c>
      <c r="AC270" s="53">
        <f>HLOOKUP(A_Stammdaten!$B$12,$AD$4:$AJ$1000,ROW(C270)-3,FALSE)</f>
        <v>0</v>
      </c>
      <c r="AD270" s="53">
        <f t="shared" si="52"/>
        <v>0</v>
      </c>
      <c r="AE270" s="53">
        <f t="shared" si="53"/>
        <v>0</v>
      </c>
      <c r="AF270" s="53">
        <f t="shared" si="54"/>
        <v>0</v>
      </c>
      <c r="AG270" s="53">
        <f t="shared" si="55"/>
        <v>0</v>
      </c>
      <c r="AH270" s="53">
        <f t="shared" si="56"/>
        <v>0</v>
      </c>
      <c r="AI270" s="53">
        <f t="shared" si="57"/>
        <v>0</v>
      </c>
      <c r="AJ270" s="53">
        <f t="shared" si="58"/>
        <v>0</v>
      </c>
    </row>
    <row r="271" spans="1:36" x14ac:dyDescent="0.25">
      <c r="A271" s="19"/>
      <c r="B271" s="19"/>
      <c r="C271" s="37"/>
      <c r="D271" s="19"/>
      <c r="E271" s="19"/>
      <c r="F271" s="19"/>
      <c r="G271" s="19"/>
      <c r="H271" s="19"/>
      <c r="I271" s="19"/>
      <c r="J271" s="19"/>
      <c r="K271" s="19"/>
      <c r="L271" s="19"/>
      <c r="M271" s="81">
        <f>IF(C271&gt;A_Stammdaten!$B$12,0,SUM(D271,E271,G271,I271:J271)-SUM(F271,H271,K271:L271))</f>
        <v>0</v>
      </c>
      <c r="N271" s="19"/>
      <c r="O271" s="19"/>
      <c r="P271" s="19"/>
      <c r="Q271" s="81">
        <f t="shared" si="59"/>
        <v>0</v>
      </c>
      <c r="R271" s="82">
        <f>IF(ISBLANK($B271),0,VLOOKUP($B271,Listen!$A$2:$C$45,2,FALSE))</f>
        <v>0</v>
      </c>
      <c r="S271" s="82">
        <f>IF(ISBLANK($B271),0,VLOOKUP($B271,Listen!$A$2:$C$45,3,FALSE))</f>
        <v>0</v>
      </c>
      <c r="T271" s="51">
        <f t="shared" si="51"/>
        <v>0</v>
      </c>
      <c r="U271" s="51">
        <f t="shared" si="50"/>
        <v>0</v>
      </c>
      <c r="V271" s="51">
        <f t="shared" si="50"/>
        <v>0</v>
      </c>
      <c r="W271" s="51">
        <f t="shared" si="50"/>
        <v>0</v>
      </c>
      <c r="X271" s="51">
        <f t="shared" si="50"/>
        <v>0</v>
      </c>
      <c r="Y271" s="51">
        <f t="shared" si="50"/>
        <v>0</v>
      </c>
      <c r="Z271" s="51">
        <f t="shared" si="50"/>
        <v>0</v>
      </c>
      <c r="AA271" s="53">
        <f t="shared" si="49"/>
        <v>0</v>
      </c>
      <c r="AB271" s="53">
        <f>IF(C271=A_Stammdaten!$B$12,D_SAV!$Q271-D_SAV!$AC271,HLOOKUP(A_Stammdaten!$B$12-1,$AD$4:$AJ$1000,ROW(C271)-3,FALSE)-$AC271)</f>
        <v>0</v>
      </c>
      <c r="AC271" s="53">
        <f>HLOOKUP(A_Stammdaten!$B$12,$AD$4:$AJ$1000,ROW(C271)-3,FALSE)</f>
        <v>0</v>
      </c>
      <c r="AD271" s="53">
        <f t="shared" si="52"/>
        <v>0</v>
      </c>
      <c r="AE271" s="53">
        <f t="shared" si="53"/>
        <v>0</v>
      </c>
      <c r="AF271" s="53">
        <f t="shared" si="54"/>
        <v>0</v>
      </c>
      <c r="AG271" s="53">
        <f t="shared" si="55"/>
        <v>0</v>
      </c>
      <c r="AH271" s="53">
        <f t="shared" si="56"/>
        <v>0</v>
      </c>
      <c r="AI271" s="53">
        <f t="shared" si="57"/>
        <v>0</v>
      </c>
      <c r="AJ271" s="53">
        <f t="shared" si="58"/>
        <v>0</v>
      </c>
    </row>
    <row r="272" spans="1:36" x14ac:dyDescent="0.25">
      <c r="A272" s="19"/>
      <c r="B272" s="19"/>
      <c r="C272" s="37"/>
      <c r="D272" s="19"/>
      <c r="E272" s="19"/>
      <c r="F272" s="19"/>
      <c r="G272" s="19"/>
      <c r="H272" s="19"/>
      <c r="I272" s="19"/>
      <c r="J272" s="19"/>
      <c r="K272" s="19"/>
      <c r="L272" s="19"/>
      <c r="M272" s="81">
        <f>IF(C272&gt;A_Stammdaten!$B$12,0,SUM(D272,E272,G272,I272:J272)-SUM(F272,H272,K272:L272))</f>
        <v>0</v>
      </c>
      <c r="N272" s="19"/>
      <c r="O272" s="19"/>
      <c r="P272" s="19"/>
      <c r="Q272" s="81">
        <f t="shared" si="59"/>
        <v>0</v>
      </c>
      <c r="R272" s="82">
        <f>IF(ISBLANK($B272),0,VLOOKUP($B272,Listen!$A$2:$C$45,2,FALSE))</f>
        <v>0</v>
      </c>
      <c r="S272" s="82">
        <f>IF(ISBLANK($B272),0,VLOOKUP($B272,Listen!$A$2:$C$45,3,FALSE))</f>
        <v>0</v>
      </c>
      <c r="T272" s="51">
        <f t="shared" si="51"/>
        <v>0</v>
      </c>
      <c r="U272" s="51">
        <f t="shared" si="50"/>
        <v>0</v>
      </c>
      <c r="V272" s="51">
        <f t="shared" si="50"/>
        <v>0</v>
      </c>
      <c r="W272" s="51">
        <f t="shared" si="50"/>
        <v>0</v>
      </c>
      <c r="X272" s="51">
        <f t="shared" si="50"/>
        <v>0</v>
      </c>
      <c r="Y272" s="51">
        <f t="shared" si="50"/>
        <v>0</v>
      </c>
      <c r="Z272" s="51">
        <f t="shared" si="50"/>
        <v>0</v>
      </c>
      <c r="AA272" s="53">
        <f t="shared" si="49"/>
        <v>0</v>
      </c>
      <c r="AB272" s="53">
        <f>IF(C272=A_Stammdaten!$B$12,D_SAV!$Q272-D_SAV!$AC272,HLOOKUP(A_Stammdaten!$B$12-1,$AD$4:$AJ$1000,ROW(C272)-3,FALSE)-$AC272)</f>
        <v>0</v>
      </c>
      <c r="AC272" s="53">
        <f>HLOOKUP(A_Stammdaten!$B$12,$AD$4:$AJ$1000,ROW(C272)-3,FALSE)</f>
        <v>0</v>
      </c>
      <c r="AD272" s="53">
        <f t="shared" si="52"/>
        <v>0</v>
      </c>
      <c r="AE272" s="53">
        <f t="shared" si="53"/>
        <v>0</v>
      </c>
      <c r="AF272" s="53">
        <f t="shared" si="54"/>
        <v>0</v>
      </c>
      <c r="AG272" s="53">
        <f t="shared" si="55"/>
        <v>0</v>
      </c>
      <c r="AH272" s="53">
        <f t="shared" si="56"/>
        <v>0</v>
      </c>
      <c r="AI272" s="53">
        <f t="shared" si="57"/>
        <v>0</v>
      </c>
      <c r="AJ272" s="53">
        <f t="shared" si="58"/>
        <v>0</v>
      </c>
    </row>
    <row r="273" spans="1:36" x14ac:dyDescent="0.25">
      <c r="A273" s="19"/>
      <c r="B273" s="19"/>
      <c r="C273" s="37"/>
      <c r="D273" s="19"/>
      <c r="E273" s="19"/>
      <c r="F273" s="19"/>
      <c r="G273" s="19"/>
      <c r="H273" s="19"/>
      <c r="I273" s="19"/>
      <c r="J273" s="19"/>
      <c r="K273" s="19"/>
      <c r="L273" s="19"/>
      <c r="M273" s="81">
        <f>IF(C273&gt;A_Stammdaten!$B$12,0,SUM(D273,E273,G273,I273:J273)-SUM(F273,H273,K273:L273))</f>
        <v>0</v>
      </c>
      <c r="N273" s="19"/>
      <c r="O273" s="19"/>
      <c r="P273" s="19"/>
      <c r="Q273" s="81">
        <f t="shared" si="59"/>
        <v>0</v>
      </c>
      <c r="R273" s="82">
        <f>IF(ISBLANK($B273),0,VLOOKUP($B273,Listen!$A$2:$C$45,2,FALSE))</f>
        <v>0</v>
      </c>
      <c r="S273" s="82">
        <f>IF(ISBLANK($B273),0,VLOOKUP($B273,Listen!$A$2:$C$45,3,FALSE))</f>
        <v>0</v>
      </c>
      <c r="T273" s="51">
        <f t="shared" si="51"/>
        <v>0</v>
      </c>
      <c r="U273" s="51">
        <f t="shared" si="50"/>
        <v>0</v>
      </c>
      <c r="V273" s="51">
        <f t="shared" si="50"/>
        <v>0</v>
      </c>
      <c r="W273" s="51">
        <f t="shared" si="50"/>
        <v>0</v>
      </c>
      <c r="X273" s="51">
        <f t="shared" si="50"/>
        <v>0</v>
      </c>
      <c r="Y273" s="51">
        <f t="shared" si="50"/>
        <v>0</v>
      </c>
      <c r="Z273" s="51">
        <f t="shared" si="50"/>
        <v>0</v>
      </c>
      <c r="AA273" s="53">
        <f t="shared" si="49"/>
        <v>0</v>
      </c>
      <c r="AB273" s="53">
        <f>IF(C273=A_Stammdaten!$B$12,D_SAV!$Q273-D_SAV!$AC273,HLOOKUP(A_Stammdaten!$B$12-1,$AD$4:$AJ$1000,ROW(C273)-3,FALSE)-$AC273)</f>
        <v>0</v>
      </c>
      <c r="AC273" s="53">
        <f>HLOOKUP(A_Stammdaten!$B$12,$AD$4:$AJ$1000,ROW(C273)-3,FALSE)</f>
        <v>0</v>
      </c>
      <c r="AD273" s="53">
        <f t="shared" si="52"/>
        <v>0</v>
      </c>
      <c r="AE273" s="53">
        <f t="shared" si="53"/>
        <v>0</v>
      </c>
      <c r="AF273" s="53">
        <f t="shared" si="54"/>
        <v>0</v>
      </c>
      <c r="AG273" s="53">
        <f t="shared" si="55"/>
        <v>0</v>
      </c>
      <c r="AH273" s="53">
        <f t="shared" si="56"/>
        <v>0</v>
      </c>
      <c r="AI273" s="53">
        <f t="shared" si="57"/>
        <v>0</v>
      </c>
      <c r="AJ273" s="53">
        <f t="shared" si="58"/>
        <v>0</v>
      </c>
    </row>
    <row r="274" spans="1:36" x14ac:dyDescent="0.25">
      <c r="A274" s="19"/>
      <c r="B274" s="19"/>
      <c r="C274" s="37"/>
      <c r="D274" s="19"/>
      <c r="E274" s="19"/>
      <c r="F274" s="19"/>
      <c r="G274" s="19"/>
      <c r="H274" s="19"/>
      <c r="I274" s="19"/>
      <c r="J274" s="19"/>
      <c r="K274" s="19"/>
      <c r="L274" s="19"/>
      <c r="M274" s="81">
        <f>IF(C274&gt;A_Stammdaten!$B$12,0,SUM(D274,E274,G274,I274:J274)-SUM(F274,H274,K274:L274))</f>
        <v>0</v>
      </c>
      <c r="N274" s="19"/>
      <c r="O274" s="19"/>
      <c r="P274" s="19"/>
      <c r="Q274" s="81">
        <f t="shared" si="59"/>
        <v>0</v>
      </c>
      <c r="R274" s="82">
        <f>IF(ISBLANK($B274),0,VLOOKUP($B274,Listen!$A$2:$C$45,2,FALSE))</f>
        <v>0</v>
      </c>
      <c r="S274" s="82">
        <f>IF(ISBLANK($B274),0,VLOOKUP($B274,Listen!$A$2:$C$45,3,FALSE))</f>
        <v>0</v>
      </c>
      <c r="T274" s="51">
        <f t="shared" si="51"/>
        <v>0</v>
      </c>
      <c r="U274" s="51">
        <f t="shared" si="50"/>
        <v>0</v>
      </c>
      <c r="V274" s="51">
        <f t="shared" si="50"/>
        <v>0</v>
      </c>
      <c r="W274" s="51">
        <f t="shared" si="50"/>
        <v>0</v>
      </c>
      <c r="X274" s="51">
        <f t="shared" si="50"/>
        <v>0</v>
      </c>
      <c r="Y274" s="51">
        <f t="shared" si="50"/>
        <v>0</v>
      </c>
      <c r="Z274" s="51">
        <f t="shared" si="50"/>
        <v>0</v>
      </c>
      <c r="AA274" s="53">
        <f t="shared" si="49"/>
        <v>0</v>
      </c>
      <c r="AB274" s="53">
        <f>IF(C274=A_Stammdaten!$B$12,D_SAV!$Q274-D_SAV!$AC274,HLOOKUP(A_Stammdaten!$B$12-1,$AD$4:$AJ$1000,ROW(C274)-3,FALSE)-$AC274)</f>
        <v>0</v>
      </c>
      <c r="AC274" s="53">
        <f>HLOOKUP(A_Stammdaten!$B$12,$AD$4:$AJ$1000,ROW(C274)-3,FALSE)</f>
        <v>0</v>
      </c>
      <c r="AD274" s="53">
        <f t="shared" si="52"/>
        <v>0</v>
      </c>
      <c r="AE274" s="53">
        <f t="shared" si="53"/>
        <v>0</v>
      </c>
      <c r="AF274" s="53">
        <f t="shared" si="54"/>
        <v>0</v>
      </c>
      <c r="AG274" s="53">
        <f t="shared" si="55"/>
        <v>0</v>
      </c>
      <c r="AH274" s="53">
        <f t="shared" si="56"/>
        <v>0</v>
      </c>
      <c r="AI274" s="53">
        <f t="shared" si="57"/>
        <v>0</v>
      </c>
      <c r="AJ274" s="53">
        <f t="shared" si="58"/>
        <v>0</v>
      </c>
    </row>
    <row r="275" spans="1:36" x14ac:dyDescent="0.25">
      <c r="A275" s="19"/>
      <c r="B275" s="19"/>
      <c r="C275" s="37"/>
      <c r="D275" s="19"/>
      <c r="E275" s="19"/>
      <c r="F275" s="19"/>
      <c r="G275" s="19"/>
      <c r="H275" s="19"/>
      <c r="I275" s="19"/>
      <c r="J275" s="19"/>
      <c r="K275" s="19"/>
      <c r="L275" s="19"/>
      <c r="M275" s="81">
        <f>IF(C275&gt;A_Stammdaten!$B$12,0,SUM(D275,E275,G275,I275:J275)-SUM(F275,H275,K275:L275))</f>
        <v>0</v>
      </c>
      <c r="N275" s="19"/>
      <c r="O275" s="19"/>
      <c r="P275" s="19"/>
      <c r="Q275" s="81">
        <f t="shared" si="59"/>
        <v>0</v>
      </c>
      <c r="R275" s="82">
        <f>IF(ISBLANK($B275),0,VLOOKUP($B275,Listen!$A$2:$C$45,2,FALSE))</f>
        <v>0</v>
      </c>
      <c r="S275" s="82">
        <f>IF(ISBLANK($B275),0,VLOOKUP($B275,Listen!$A$2:$C$45,3,FALSE))</f>
        <v>0</v>
      </c>
      <c r="T275" s="51">
        <f t="shared" si="51"/>
        <v>0</v>
      </c>
      <c r="U275" s="51">
        <f t="shared" si="50"/>
        <v>0</v>
      </c>
      <c r="V275" s="51">
        <f t="shared" si="50"/>
        <v>0</v>
      </c>
      <c r="W275" s="51">
        <f t="shared" si="50"/>
        <v>0</v>
      </c>
      <c r="X275" s="51">
        <f t="shared" si="50"/>
        <v>0</v>
      </c>
      <c r="Y275" s="51">
        <f t="shared" si="50"/>
        <v>0</v>
      </c>
      <c r="Z275" s="51">
        <f t="shared" si="50"/>
        <v>0</v>
      </c>
      <c r="AA275" s="53">
        <f t="shared" si="49"/>
        <v>0</v>
      </c>
      <c r="AB275" s="53">
        <f>IF(C275=A_Stammdaten!$B$12,D_SAV!$Q275-D_SAV!$AC275,HLOOKUP(A_Stammdaten!$B$12-1,$AD$4:$AJ$1000,ROW(C275)-3,FALSE)-$AC275)</f>
        <v>0</v>
      </c>
      <c r="AC275" s="53">
        <f>HLOOKUP(A_Stammdaten!$B$12,$AD$4:$AJ$1000,ROW(C275)-3,FALSE)</f>
        <v>0</v>
      </c>
      <c r="AD275" s="53">
        <f t="shared" si="52"/>
        <v>0</v>
      </c>
      <c r="AE275" s="53">
        <f t="shared" si="53"/>
        <v>0</v>
      </c>
      <c r="AF275" s="53">
        <f t="shared" si="54"/>
        <v>0</v>
      </c>
      <c r="AG275" s="53">
        <f t="shared" si="55"/>
        <v>0</v>
      </c>
      <c r="AH275" s="53">
        <f t="shared" si="56"/>
        <v>0</v>
      </c>
      <c r="AI275" s="53">
        <f t="shared" si="57"/>
        <v>0</v>
      </c>
      <c r="AJ275" s="53">
        <f t="shared" si="58"/>
        <v>0</v>
      </c>
    </row>
    <row r="276" spans="1:36" x14ac:dyDescent="0.25">
      <c r="A276" s="19"/>
      <c r="B276" s="19"/>
      <c r="C276" s="37"/>
      <c r="D276" s="19"/>
      <c r="E276" s="19"/>
      <c r="F276" s="19"/>
      <c r="G276" s="19"/>
      <c r="H276" s="19"/>
      <c r="I276" s="19"/>
      <c r="J276" s="19"/>
      <c r="K276" s="19"/>
      <c r="L276" s="19"/>
      <c r="M276" s="81">
        <f>IF(C276&gt;A_Stammdaten!$B$12,0,SUM(D276,E276,G276,I276:J276)-SUM(F276,H276,K276:L276))</f>
        <v>0</v>
      </c>
      <c r="N276" s="19"/>
      <c r="O276" s="19"/>
      <c r="P276" s="19"/>
      <c r="Q276" s="81">
        <f t="shared" si="59"/>
        <v>0</v>
      </c>
      <c r="R276" s="82">
        <f>IF(ISBLANK($B276),0,VLOOKUP($B276,Listen!$A$2:$C$45,2,FALSE))</f>
        <v>0</v>
      </c>
      <c r="S276" s="82">
        <f>IF(ISBLANK($B276),0,VLOOKUP($B276,Listen!$A$2:$C$45,3,FALSE))</f>
        <v>0</v>
      </c>
      <c r="T276" s="51">
        <f t="shared" si="51"/>
        <v>0</v>
      </c>
      <c r="U276" s="51">
        <f t="shared" si="50"/>
        <v>0</v>
      </c>
      <c r="V276" s="51">
        <f t="shared" si="50"/>
        <v>0</v>
      </c>
      <c r="W276" s="51">
        <f t="shared" si="50"/>
        <v>0</v>
      </c>
      <c r="X276" s="51">
        <f t="shared" si="50"/>
        <v>0</v>
      </c>
      <c r="Y276" s="51">
        <f t="shared" si="50"/>
        <v>0</v>
      </c>
      <c r="Z276" s="51">
        <f t="shared" si="50"/>
        <v>0</v>
      </c>
      <c r="AA276" s="53">
        <f t="shared" si="49"/>
        <v>0</v>
      </c>
      <c r="AB276" s="53">
        <f>IF(C276=A_Stammdaten!$B$12,D_SAV!$Q276-D_SAV!$AC276,HLOOKUP(A_Stammdaten!$B$12-1,$AD$4:$AJ$1000,ROW(C276)-3,FALSE)-$AC276)</f>
        <v>0</v>
      </c>
      <c r="AC276" s="53">
        <f>HLOOKUP(A_Stammdaten!$B$12,$AD$4:$AJ$1000,ROW(C276)-3,FALSE)</f>
        <v>0</v>
      </c>
      <c r="AD276" s="53">
        <f t="shared" si="52"/>
        <v>0</v>
      </c>
      <c r="AE276" s="53">
        <f t="shared" si="53"/>
        <v>0</v>
      </c>
      <c r="AF276" s="53">
        <f t="shared" si="54"/>
        <v>0</v>
      </c>
      <c r="AG276" s="53">
        <f t="shared" si="55"/>
        <v>0</v>
      </c>
      <c r="AH276" s="53">
        <f t="shared" si="56"/>
        <v>0</v>
      </c>
      <c r="AI276" s="53">
        <f t="shared" si="57"/>
        <v>0</v>
      </c>
      <c r="AJ276" s="53">
        <f t="shared" si="58"/>
        <v>0</v>
      </c>
    </row>
    <row r="277" spans="1:36" x14ac:dyDescent="0.25">
      <c r="A277" s="19"/>
      <c r="B277" s="19"/>
      <c r="C277" s="37"/>
      <c r="D277" s="19"/>
      <c r="E277" s="19"/>
      <c r="F277" s="19"/>
      <c r="G277" s="19"/>
      <c r="H277" s="19"/>
      <c r="I277" s="19"/>
      <c r="J277" s="19"/>
      <c r="K277" s="19"/>
      <c r="L277" s="19"/>
      <c r="M277" s="81">
        <f>IF(C277&gt;A_Stammdaten!$B$12,0,SUM(D277,E277,G277,I277:J277)-SUM(F277,H277,K277:L277))</f>
        <v>0</v>
      </c>
      <c r="N277" s="19"/>
      <c r="O277" s="19"/>
      <c r="P277" s="19"/>
      <c r="Q277" s="81">
        <f t="shared" si="59"/>
        <v>0</v>
      </c>
      <c r="R277" s="82">
        <f>IF(ISBLANK($B277),0,VLOOKUP($B277,Listen!$A$2:$C$45,2,FALSE))</f>
        <v>0</v>
      </c>
      <c r="S277" s="82">
        <f>IF(ISBLANK($B277),0,VLOOKUP($B277,Listen!$A$2:$C$45,3,FALSE))</f>
        <v>0</v>
      </c>
      <c r="T277" s="51">
        <f t="shared" si="51"/>
        <v>0</v>
      </c>
      <c r="U277" s="51">
        <f t="shared" si="50"/>
        <v>0</v>
      </c>
      <c r="V277" s="51">
        <f t="shared" si="50"/>
        <v>0</v>
      </c>
      <c r="W277" s="51">
        <f t="shared" si="50"/>
        <v>0</v>
      </c>
      <c r="X277" s="51">
        <f t="shared" si="50"/>
        <v>0</v>
      </c>
      <c r="Y277" s="51">
        <f t="shared" si="50"/>
        <v>0</v>
      </c>
      <c r="Z277" s="51">
        <f t="shared" si="50"/>
        <v>0</v>
      </c>
      <c r="AA277" s="53">
        <f t="shared" si="49"/>
        <v>0</v>
      </c>
      <c r="AB277" s="53">
        <f>IF(C277=A_Stammdaten!$B$12,D_SAV!$Q277-D_SAV!$AC277,HLOOKUP(A_Stammdaten!$B$12-1,$AD$4:$AJ$1000,ROW(C277)-3,FALSE)-$AC277)</f>
        <v>0</v>
      </c>
      <c r="AC277" s="53">
        <f>HLOOKUP(A_Stammdaten!$B$12,$AD$4:$AJ$1000,ROW(C277)-3,FALSE)</f>
        <v>0</v>
      </c>
      <c r="AD277" s="53">
        <f t="shared" si="52"/>
        <v>0</v>
      </c>
      <c r="AE277" s="53">
        <f t="shared" si="53"/>
        <v>0</v>
      </c>
      <c r="AF277" s="53">
        <f t="shared" si="54"/>
        <v>0</v>
      </c>
      <c r="AG277" s="53">
        <f t="shared" si="55"/>
        <v>0</v>
      </c>
      <c r="AH277" s="53">
        <f t="shared" si="56"/>
        <v>0</v>
      </c>
      <c r="AI277" s="53">
        <f t="shared" si="57"/>
        <v>0</v>
      </c>
      <c r="AJ277" s="53">
        <f t="shared" si="58"/>
        <v>0</v>
      </c>
    </row>
    <row r="278" spans="1:36" x14ac:dyDescent="0.25">
      <c r="A278" s="19"/>
      <c r="B278" s="19"/>
      <c r="C278" s="37"/>
      <c r="D278" s="19"/>
      <c r="E278" s="19"/>
      <c r="F278" s="19"/>
      <c r="G278" s="19"/>
      <c r="H278" s="19"/>
      <c r="I278" s="19"/>
      <c r="J278" s="19"/>
      <c r="K278" s="19"/>
      <c r="L278" s="19"/>
      <c r="M278" s="81">
        <f>IF(C278&gt;A_Stammdaten!$B$12,0,SUM(D278,E278,G278,I278:J278)-SUM(F278,H278,K278:L278))</f>
        <v>0</v>
      </c>
      <c r="N278" s="19"/>
      <c r="O278" s="19"/>
      <c r="P278" s="19"/>
      <c r="Q278" s="81">
        <f t="shared" si="59"/>
        <v>0</v>
      </c>
      <c r="R278" s="82">
        <f>IF(ISBLANK($B278),0,VLOOKUP($B278,Listen!$A$2:$C$45,2,FALSE))</f>
        <v>0</v>
      </c>
      <c r="S278" s="82">
        <f>IF(ISBLANK($B278),0,VLOOKUP($B278,Listen!$A$2:$C$45,3,FALSE))</f>
        <v>0</v>
      </c>
      <c r="T278" s="51">
        <f t="shared" si="51"/>
        <v>0</v>
      </c>
      <c r="U278" s="51">
        <f t="shared" si="50"/>
        <v>0</v>
      </c>
      <c r="V278" s="51">
        <f t="shared" si="50"/>
        <v>0</v>
      </c>
      <c r="W278" s="51">
        <f t="shared" si="50"/>
        <v>0</v>
      </c>
      <c r="X278" s="51">
        <f t="shared" si="50"/>
        <v>0</v>
      </c>
      <c r="Y278" s="51">
        <f t="shared" si="50"/>
        <v>0</v>
      </c>
      <c r="Z278" s="51">
        <f t="shared" si="50"/>
        <v>0</v>
      </c>
      <c r="AA278" s="53">
        <f t="shared" si="49"/>
        <v>0</v>
      </c>
      <c r="AB278" s="53">
        <f>IF(C278=A_Stammdaten!$B$12,D_SAV!$Q278-D_SAV!$AC278,HLOOKUP(A_Stammdaten!$B$12-1,$AD$4:$AJ$1000,ROW(C278)-3,FALSE)-$AC278)</f>
        <v>0</v>
      </c>
      <c r="AC278" s="53">
        <f>HLOOKUP(A_Stammdaten!$B$12,$AD$4:$AJ$1000,ROW(C278)-3,FALSE)</f>
        <v>0</v>
      </c>
      <c r="AD278" s="53">
        <f t="shared" si="52"/>
        <v>0</v>
      </c>
      <c r="AE278" s="53">
        <f t="shared" si="53"/>
        <v>0</v>
      </c>
      <c r="AF278" s="53">
        <f t="shared" si="54"/>
        <v>0</v>
      </c>
      <c r="AG278" s="53">
        <f t="shared" si="55"/>
        <v>0</v>
      </c>
      <c r="AH278" s="53">
        <f t="shared" si="56"/>
        <v>0</v>
      </c>
      <c r="AI278" s="53">
        <f t="shared" si="57"/>
        <v>0</v>
      </c>
      <c r="AJ278" s="53">
        <f t="shared" si="58"/>
        <v>0</v>
      </c>
    </row>
    <row r="279" spans="1:36" x14ac:dyDescent="0.25">
      <c r="A279" s="19"/>
      <c r="B279" s="19"/>
      <c r="C279" s="37"/>
      <c r="D279" s="19"/>
      <c r="E279" s="19"/>
      <c r="F279" s="19"/>
      <c r="G279" s="19"/>
      <c r="H279" s="19"/>
      <c r="I279" s="19"/>
      <c r="J279" s="19"/>
      <c r="K279" s="19"/>
      <c r="L279" s="19"/>
      <c r="M279" s="81">
        <f>IF(C279&gt;A_Stammdaten!$B$12,0,SUM(D279,E279,G279,I279:J279)-SUM(F279,H279,K279:L279))</f>
        <v>0</v>
      </c>
      <c r="N279" s="19"/>
      <c r="O279" s="19"/>
      <c r="P279" s="19"/>
      <c r="Q279" s="81">
        <f t="shared" si="59"/>
        <v>0</v>
      </c>
      <c r="R279" s="82">
        <f>IF(ISBLANK($B279),0,VLOOKUP($B279,Listen!$A$2:$C$45,2,FALSE))</f>
        <v>0</v>
      </c>
      <c r="S279" s="82">
        <f>IF(ISBLANK($B279),0,VLOOKUP($B279,Listen!$A$2:$C$45,3,FALSE))</f>
        <v>0</v>
      </c>
      <c r="T279" s="51">
        <f t="shared" si="51"/>
        <v>0</v>
      </c>
      <c r="U279" s="51">
        <f t="shared" si="50"/>
        <v>0</v>
      </c>
      <c r="V279" s="51">
        <f t="shared" si="50"/>
        <v>0</v>
      </c>
      <c r="W279" s="51">
        <f t="shared" si="50"/>
        <v>0</v>
      </c>
      <c r="X279" s="51">
        <f t="shared" si="50"/>
        <v>0</v>
      </c>
      <c r="Y279" s="51">
        <f t="shared" si="50"/>
        <v>0</v>
      </c>
      <c r="Z279" s="51">
        <f t="shared" si="50"/>
        <v>0</v>
      </c>
      <c r="AA279" s="53">
        <f t="shared" si="49"/>
        <v>0</v>
      </c>
      <c r="AB279" s="53">
        <f>IF(C279=A_Stammdaten!$B$12,D_SAV!$Q279-D_SAV!$AC279,HLOOKUP(A_Stammdaten!$B$12-1,$AD$4:$AJ$1000,ROW(C279)-3,FALSE)-$AC279)</f>
        <v>0</v>
      </c>
      <c r="AC279" s="53">
        <f>HLOOKUP(A_Stammdaten!$B$12,$AD$4:$AJ$1000,ROW(C279)-3,FALSE)</f>
        <v>0</v>
      </c>
      <c r="AD279" s="53">
        <f t="shared" si="52"/>
        <v>0</v>
      </c>
      <c r="AE279" s="53">
        <f t="shared" si="53"/>
        <v>0</v>
      </c>
      <c r="AF279" s="53">
        <f t="shared" si="54"/>
        <v>0</v>
      </c>
      <c r="AG279" s="53">
        <f t="shared" si="55"/>
        <v>0</v>
      </c>
      <c r="AH279" s="53">
        <f t="shared" si="56"/>
        <v>0</v>
      </c>
      <c r="AI279" s="53">
        <f t="shared" si="57"/>
        <v>0</v>
      </c>
      <c r="AJ279" s="53">
        <f t="shared" si="58"/>
        <v>0</v>
      </c>
    </row>
    <row r="280" spans="1:36" x14ac:dyDescent="0.25">
      <c r="A280" s="19"/>
      <c r="B280" s="19"/>
      <c r="C280" s="37"/>
      <c r="D280" s="19"/>
      <c r="E280" s="19"/>
      <c r="F280" s="19"/>
      <c r="G280" s="19"/>
      <c r="H280" s="19"/>
      <c r="I280" s="19"/>
      <c r="J280" s="19"/>
      <c r="K280" s="19"/>
      <c r="L280" s="19"/>
      <c r="M280" s="81">
        <f>IF(C280&gt;A_Stammdaten!$B$12,0,SUM(D280,E280,G280,I280:J280)-SUM(F280,H280,K280:L280))</f>
        <v>0</v>
      </c>
      <c r="N280" s="19"/>
      <c r="O280" s="19"/>
      <c r="P280" s="19"/>
      <c r="Q280" s="81">
        <f t="shared" si="59"/>
        <v>0</v>
      </c>
      <c r="R280" s="82">
        <f>IF(ISBLANK($B280),0,VLOOKUP($B280,Listen!$A$2:$C$45,2,FALSE))</f>
        <v>0</v>
      </c>
      <c r="S280" s="82">
        <f>IF(ISBLANK($B280),0,VLOOKUP($B280,Listen!$A$2:$C$45,3,FALSE))</f>
        <v>0</v>
      </c>
      <c r="T280" s="51">
        <f t="shared" si="51"/>
        <v>0</v>
      </c>
      <c r="U280" s="51">
        <f t="shared" si="50"/>
        <v>0</v>
      </c>
      <c r="V280" s="51">
        <f t="shared" si="50"/>
        <v>0</v>
      </c>
      <c r="W280" s="51">
        <f t="shared" si="50"/>
        <v>0</v>
      </c>
      <c r="X280" s="51">
        <f t="shared" si="50"/>
        <v>0</v>
      </c>
      <c r="Y280" s="51">
        <f t="shared" si="50"/>
        <v>0</v>
      </c>
      <c r="Z280" s="51">
        <f t="shared" ref="U280:Z323" si="60">$R280</f>
        <v>0</v>
      </c>
      <c r="AA280" s="53">
        <f t="shared" si="49"/>
        <v>0</v>
      </c>
      <c r="AB280" s="53">
        <f>IF(C280=A_Stammdaten!$B$12,D_SAV!$Q280-D_SAV!$AC280,HLOOKUP(A_Stammdaten!$B$12-1,$AD$4:$AJ$1000,ROW(C280)-3,FALSE)-$AC280)</f>
        <v>0</v>
      </c>
      <c r="AC280" s="53">
        <f>HLOOKUP(A_Stammdaten!$B$12,$AD$4:$AJ$1000,ROW(C280)-3,FALSE)</f>
        <v>0</v>
      </c>
      <c r="AD280" s="53">
        <f t="shared" si="52"/>
        <v>0</v>
      </c>
      <c r="AE280" s="53">
        <f t="shared" si="53"/>
        <v>0</v>
      </c>
      <c r="AF280" s="53">
        <f t="shared" si="54"/>
        <v>0</v>
      </c>
      <c r="AG280" s="53">
        <f t="shared" si="55"/>
        <v>0</v>
      </c>
      <c r="AH280" s="53">
        <f t="shared" si="56"/>
        <v>0</v>
      </c>
      <c r="AI280" s="53">
        <f t="shared" si="57"/>
        <v>0</v>
      </c>
      <c r="AJ280" s="53">
        <f t="shared" si="58"/>
        <v>0</v>
      </c>
    </row>
    <row r="281" spans="1:36" x14ac:dyDescent="0.25">
      <c r="A281" s="19"/>
      <c r="B281" s="19"/>
      <c r="C281" s="37"/>
      <c r="D281" s="19"/>
      <c r="E281" s="19"/>
      <c r="F281" s="19"/>
      <c r="G281" s="19"/>
      <c r="H281" s="19"/>
      <c r="I281" s="19"/>
      <c r="J281" s="19"/>
      <c r="K281" s="19"/>
      <c r="L281" s="19"/>
      <c r="M281" s="81">
        <f>IF(C281&gt;A_Stammdaten!$B$12,0,SUM(D281,E281,G281,I281:J281)-SUM(F281,H281,K281:L281))</f>
        <v>0</v>
      </c>
      <c r="N281" s="19"/>
      <c r="O281" s="19"/>
      <c r="P281" s="19"/>
      <c r="Q281" s="81">
        <f t="shared" si="59"/>
        <v>0</v>
      </c>
      <c r="R281" s="82">
        <f>IF(ISBLANK($B281),0,VLOOKUP($B281,Listen!$A$2:$C$45,2,FALSE))</f>
        <v>0</v>
      </c>
      <c r="S281" s="82">
        <f>IF(ISBLANK($B281),0,VLOOKUP($B281,Listen!$A$2:$C$45,3,FALSE))</f>
        <v>0</v>
      </c>
      <c r="T281" s="51">
        <f t="shared" si="51"/>
        <v>0</v>
      </c>
      <c r="U281" s="51">
        <f t="shared" si="60"/>
        <v>0</v>
      </c>
      <c r="V281" s="51">
        <f t="shared" si="60"/>
        <v>0</v>
      </c>
      <c r="W281" s="51">
        <f t="shared" si="60"/>
        <v>0</v>
      </c>
      <c r="X281" s="51">
        <f t="shared" si="60"/>
        <v>0</v>
      </c>
      <c r="Y281" s="51">
        <f t="shared" si="60"/>
        <v>0</v>
      </c>
      <c r="Z281" s="51">
        <f t="shared" si="60"/>
        <v>0</v>
      </c>
      <c r="AA281" s="53">
        <f t="shared" si="49"/>
        <v>0</v>
      </c>
      <c r="AB281" s="53">
        <f>IF(C281=A_Stammdaten!$B$12,D_SAV!$Q281-D_SAV!$AC281,HLOOKUP(A_Stammdaten!$B$12-1,$AD$4:$AJ$1000,ROW(C281)-3,FALSE)-$AC281)</f>
        <v>0</v>
      </c>
      <c r="AC281" s="53">
        <f>HLOOKUP(A_Stammdaten!$B$12,$AD$4:$AJ$1000,ROW(C281)-3,FALSE)</f>
        <v>0</v>
      </c>
      <c r="AD281" s="53">
        <f t="shared" si="52"/>
        <v>0</v>
      </c>
      <c r="AE281" s="53">
        <f t="shared" si="53"/>
        <v>0</v>
      </c>
      <c r="AF281" s="53">
        <f t="shared" si="54"/>
        <v>0</v>
      </c>
      <c r="AG281" s="53">
        <f t="shared" si="55"/>
        <v>0</v>
      </c>
      <c r="AH281" s="53">
        <f t="shared" si="56"/>
        <v>0</v>
      </c>
      <c r="AI281" s="53">
        <f t="shared" si="57"/>
        <v>0</v>
      </c>
      <c r="AJ281" s="53">
        <f t="shared" si="58"/>
        <v>0</v>
      </c>
    </row>
    <row r="282" spans="1:36" x14ac:dyDescent="0.25">
      <c r="A282" s="19"/>
      <c r="B282" s="19"/>
      <c r="C282" s="37"/>
      <c r="D282" s="19"/>
      <c r="E282" s="19"/>
      <c r="F282" s="19"/>
      <c r="G282" s="19"/>
      <c r="H282" s="19"/>
      <c r="I282" s="19"/>
      <c r="J282" s="19"/>
      <c r="K282" s="19"/>
      <c r="L282" s="19"/>
      <c r="M282" s="81">
        <f>IF(C282&gt;A_Stammdaten!$B$12,0,SUM(D282,E282,G282,I282:J282)-SUM(F282,H282,K282:L282))</f>
        <v>0</v>
      </c>
      <c r="N282" s="19"/>
      <c r="O282" s="19"/>
      <c r="P282" s="19"/>
      <c r="Q282" s="81">
        <f t="shared" si="59"/>
        <v>0</v>
      </c>
      <c r="R282" s="82">
        <f>IF(ISBLANK($B282),0,VLOOKUP($B282,Listen!$A$2:$C$45,2,FALSE))</f>
        <v>0</v>
      </c>
      <c r="S282" s="82">
        <f>IF(ISBLANK($B282),0,VLOOKUP($B282,Listen!$A$2:$C$45,3,FALSE))</f>
        <v>0</v>
      </c>
      <c r="T282" s="51">
        <f t="shared" si="51"/>
        <v>0</v>
      </c>
      <c r="U282" s="51">
        <f t="shared" si="60"/>
        <v>0</v>
      </c>
      <c r="V282" s="51">
        <f t="shared" si="60"/>
        <v>0</v>
      </c>
      <c r="W282" s="51">
        <f t="shared" si="60"/>
        <v>0</v>
      </c>
      <c r="X282" s="51">
        <f t="shared" si="60"/>
        <v>0</v>
      </c>
      <c r="Y282" s="51">
        <f t="shared" si="60"/>
        <v>0</v>
      </c>
      <c r="Z282" s="51">
        <f t="shared" si="60"/>
        <v>0</v>
      </c>
      <c r="AA282" s="53">
        <f t="shared" si="49"/>
        <v>0</v>
      </c>
      <c r="AB282" s="53">
        <f>IF(C282=A_Stammdaten!$B$12,D_SAV!$Q282-D_SAV!$AC282,HLOOKUP(A_Stammdaten!$B$12-1,$AD$4:$AJ$1000,ROW(C282)-3,FALSE)-$AC282)</f>
        <v>0</v>
      </c>
      <c r="AC282" s="53">
        <f>HLOOKUP(A_Stammdaten!$B$12,$AD$4:$AJ$1000,ROW(C282)-3,FALSE)</f>
        <v>0</v>
      </c>
      <c r="AD282" s="53">
        <f t="shared" si="52"/>
        <v>0</v>
      </c>
      <c r="AE282" s="53">
        <f t="shared" si="53"/>
        <v>0</v>
      </c>
      <c r="AF282" s="53">
        <f t="shared" si="54"/>
        <v>0</v>
      </c>
      <c r="AG282" s="53">
        <f t="shared" si="55"/>
        <v>0</v>
      </c>
      <c r="AH282" s="53">
        <f t="shared" si="56"/>
        <v>0</v>
      </c>
      <c r="AI282" s="53">
        <f t="shared" si="57"/>
        <v>0</v>
      </c>
      <c r="AJ282" s="53">
        <f t="shared" si="58"/>
        <v>0</v>
      </c>
    </row>
    <row r="283" spans="1:36" x14ac:dyDescent="0.25">
      <c r="A283" s="19"/>
      <c r="B283" s="19"/>
      <c r="C283" s="37"/>
      <c r="D283" s="19"/>
      <c r="E283" s="19"/>
      <c r="F283" s="19"/>
      <c r="G283" s="19"/>
      <c r="H283" s="19"/>
      <c r="I283" s="19"/>
      <c r="J283" s="19"/>
      <c r="K283" s="19"/>
      <c r="L283" s="19"/>
      <c r="M283" s="81">
        <f>IF(C283&gt;A_Stammdaten!$B$12,0,SUM(D283,E283,G283,I283:J283)-SUM(F283,H283,K283:L283))</f>
        <v>0</v>
      </c>
      <c r="N283" s="19"/>
      <c r="O283" s="19"/>
      <c r="P283" s="19"/>
      <c r="Q283" s="81">
        <f t="shared" si="59"/>
        <v>0</v>
      </c>
      <c r="R283" s="82">
        <f>IF(ISBLANK($B283),0,VLOOKUP($B283,Listen!$A$2:$C$45,2,FALSE))</f>
        <v>0</v>
      </c>
      <c r="S283" s="82">
        <f>IF(ISBLANK($B283),0,VLOOKUP($B283,Listen!$A$2:$C$45,3,FALSE))</f>
        <v>0</v>
      </c>
      <c r="T283" s="51">
        <f t="shared" si="51"/>
        <v>0</v>
      </c>
      <c r="U283" s="51">
        <f t="shared" si="60"/>
        <v>0</v>
      </c>
      <c r="V283" s="51">
        <f t="shared" si="60"/>
        <v>0</v>
      </c>
      <c r="W283" s="51">
        <f t="shared" si="60"/>
        <v>0</v>
      </c>
      <c r="X283" s="51">
        <f t="shared" si="60"/>
        <v>0</v>
      </c>
      <c r="Y283" s="51">
        <f t="shared" si="60"/>
        <v>0</v>
      </c>
      <c r="Z283" s="51">
        <f t="shared" si="60"/>
        <v>0</v>
      </c>
      <c r="AA283" s="53">
        <f t="shared" si="49"/>
        <v>0</v>
      </c>
      <c r="AB283" s="53">
        <f>IF(C283=A_Stammdaten!$B$12,D_SAV!$Q283-D_SAV!$AC283,HLOOKUP(A_Stammdaten!$B$12-1,$AD$4:$AJ$1000,ROW(C283)-3,FALSE)-$AC283)</f>
        <v>0</v>
      </c>
      <c r="AC283" s="53">
        <f>HLOOKUP(A_Stammdaten!$B$12,$AD$4:$AJ$1000,ROW(C283)-3,FALSE)</f>
        <v>0</v>
      </c>
      <c r="AD283" s="53">
        <f t="shared" si="52"/>
        <v>0</v>
      </c>
      <c r="AE283" s="53">
        <f t="shared" si="53"/>
        <v>0</v>
      </c>
      <c r="AF283" s="53">
        <f t="shared" si="54"/>
        <v>0</v>
      </c>
      <c r="AG283" s="53">
        <f t="shared" si="55"/>
        <v>0</v>
      </c>
      <c r="AH283" s="53">
        <f t="shared" si="56"/>
        <v>0</v>
      </c>
      <c r="AI283" s="53">
        <f t="shared" si="57"/>
        <v>0</v>
      </c>
      <c r="AJ283" s="53">
        <f t="shared" si="58"/>
        <v>0</v>
      </c>
    </row>
    <row r="284" spans="1:36" x14ac:dyDescent="0.25">
      <c r="A284" s="19"/>
      <c r="B284" s="19"/>
      <c r="C284" s="37"/>
      <c r="D284" s="19"/>
      <c r="E284" s="19"/>
      <c r="F284" s="19"/>
      <c r="G284" s="19"/>
      <c r="H284" s="19"/>
      <c r="I284" s="19"/>
      <c r="J284" s="19"/>
      <c r="K284" s="19"/>
      <c r="L284" s="19"/>
      <c r="M284" s="81">
        <f>IF(C284&gt;A_Stammdaten!$B$12,0,SUM(D284,E284,G284,I284:J284)-SUM(F284,H284,K284:L284))</f>
        <v>0</v>
      </c>
      <c r="N284" s="19"/>
      <c r="O284" s="19"/>
      <c r="P284" s="19"/>
      <c r="Q284" s="81">
        <f t="shared" si="59"/>
        <v>0</v>
      </c>
      <c r="R284" s="82">
        <f>IF(ISBLANK($B284),0,VLOOKUP($B284,Listen!$A$2:$C$45,2,FALSE))</f>
        <v>0</v>
      </c>
      <c r="S284" s="82">
        <f>IF(ISBLANK($B284),0,VLOOKUP($B284,Listen!$A$2:$C$45,3,FALSE))</f>
        <v>0</v>
      </c>
      <c r="T284" s="51">
        <f t="shared" si="51"/>
        <v>0</v>
      </c>
      <c r="U284" s="51">
        <f t="shared" si="60"/>
        <v>0</v>
      </c>
      <c r="V284" s="51">
        <f t="shared" si="60"/>
        <v>0</v>
      </c>
      <c r="W284" s="51">
        <f t="shared" si="60"/>
        <v>0</v>
      </c>
      <c r="X284" s="51">
        <f t="shared" si="60"/>
        <v>0</v>
      </c>
      <c r="Y284" s="51">
        <f t="shared" si="60"/>
        <v>0</v>
      </c>
      <c r="Z284" s="51">
        <f t="shared" si="60"/>
        <v>0</v>
      </c>
      <c r="AA284" s="53">
        <f t="shared" si="49"/>
        <v>0</v>
      </c>
      <c r="AB284" s="53">
        <f>IF(C284=A_Stammdaten!$B$12,D_SAV!$Q284-D_SAV!$AC284,HLOOKUP(A_Stammdaten!$B$12-1,$AD$4:$AJ$1000,ROW(C284)-3,FALSE)-$AC284)</f>
        <v>0</v>
      </c>
      <c r="AC284" s="53">
        <f>HLOOKUP(A_Stammdaten!$B$12,$AD$4:$AJ$1000,ROW(C284)-3,FALSE)</f>
        <v>0</v>
      </c>
      <c r="AD284" s="53">
        <f t="shared" si="52"/>
        <v>0</v>
      </c>
      <c r="AE284" s="53">
        <f t="shared" si="53"/>
        <v>0</v>
      </c>
      <c r="AF284" s="53">
        <f t="shared" si="54"/>
        <v>0</v>
      </c>
      <c r="AG284" s="53">
        <f t="shared" si="55"/>
        <v>0</v>
      </c>
      <c r="AH284" s="53">
        <f t="shared" si="56"/>
        <v>0</v>
      </c>
      <c r="AI284" s="53">
        <f t="shared" si="57"/>
        <v>0</v>
      </c>
      <c r="AJ284" s="53">
        <f t="shared" si="58"/>
        <v>0</v>
      </c>
    </row>
    <row r="285" spans="1:36" x14ac:dyDescent="0.25">
      <c r="A285" s="19"/>
      <c r="B285" s="19"/>
      <c r="C285" s="37"/>
      <c r="D285" s="19"/>
      <c r="E285" s="19"/>
      <c r="F285" s="19"/>
      <c r="G285" s="19"/>
      <c r="H285" s="19"/>
      <c r="I285" s="19"/>
      <c r="J285" s="19"/>
      <c r="K285" s="19"/>
      <c r="L285" s="19"/>
      <c r="M285" s="81">
        <f>IF(C285&gt;A_Stammdaten!$B$12,0,SUM(D285,E285,G285,I285:J285)-SUM(F285,H285,K285:L285))</f>
        <v>0</v>
      </c>
      <c r="N285" s="19"/>
      <c r="O285" s="19"/>
      <c r="P285" s="19"/>
      <c r="Q285" s="81">
        <f t="shared" si="59"/>
        <v>0</v>
      </c>
      <c r="R285" s="82">
        <f>IF(ISBLANK($B285),0,VLOOKUP($B285,Listen!$A$2:$C$45,2,FALSE))</f>
        <v>0</v>
      </c>
      <c r="S285" s="82">
        <f>IF(ISBLANK($B285),0,VLOOKUP($B285,Listen!$A$2:$C$45,3,FALSE))</f>
        <v>0</v>
      </c>
      <c r="T285" s="51">
        <f t="shared" si="51"/>
        <v>0</v>
      </c>
      <c r="U285" s="51">
        <f t="shared" si="60"/>
        <v>0</v>
      </c>
      <c r="V285" s="51">
        <f t="shared" si="60"/>
        <v>0</v>
      </c>
      <c r="W285" s="51">
        <f t="shared" si="60"/>
        <v>0</v>
      </c>
      <c r="X285" s="51">
        <f t="shared" si="60"/>
        <v>0</v>
      </c>
      <c r="Y285" s="51">
        <f t="shared" si="60"/>
        <v>0</v>
      </c>
      <c r="Z285" s="51">
        <f t="shared" si="60"/>
        <v>0</v>
      </c>
      <c r="AA285" s="53">
        <f t="shared" si="49"/>
        <v>0</v>
      </c>
      <c r="AB285" s="53">
        <f>IF(C285=A_Stammdaten!$B$12,D_SAV!$Q285-D_SAV!$AC285,HLOOKUP(A_Stammdaten!$B$12-1,$AD$4:$AJ$1000,ROW(C285)-3,FALSE)-$AC285)</f>
        <v>0</v>
      </c>
      <c r="AC285" s="53">
        <f>HLOOKUP(A_Stammdaten!$B$12,$AD$4:$AJ$1000,ROW(C285)-3,FALSE)</f>
        <v>0</v>
      </c>
      <c r="AD285" s="53">
        <f t="shared" si="52"/>
        <v>0</v>
      </c>
      <c r="AE285" s="53">
        <f t="shared" si="53"/>
        <v>0</v>
      </c>
      <c r="AF285" s="53">
        <f t="shared" si="54"/>
        <v>0</v>
      </c>
      <c r="AG285" s="53">
        <f t="shared" si="55"/>
        <v>0</v>
      </c>
      <c r="AH285" s="53">
        <f t="shared" si="56"/>
        <v>0</v>
      </c>
      <c r="AI285" s="53">
        <f t="shared" si="57"/>
        <v>0</v>
      </c>
      <c r="AJ285" s="53">
        <f t="shared" si="58"/>
        <v>0</v>
      </c>
    </row>
    <row r="286" spans="1:36" x14ac:dyDescent="0.25">
      <c r="A286" s="19"/>
      <c r="B286" s="19"/>
      <c r="C286" s="37"/>
      <c r="D286" s="19"/>
      <c r="E286" s="19"/>
      <c r="F286" s="19"/>
      <c r="G286" s="19"/>
      <c r="H286" s="19"/>
      <c r="I286" s="19"/>
      <c r="J286" s="19"/>
      <c r="K286" s="19"/>
      <c r="L286" s="19"/>
      <c r="M286" s="81">
        <f>IF(C286&gt;A_Stammdaten!$B$12,0,SUM(D286,E286,G286,I286:J286)-SUM(F286,H286,K286:L286))</f>
        <v>0</v>
      </c>
      <c r="N286" s="19"/>
      <c r="O286" s="19"/>
      <c r="P286" s="19"/>
      <c r="Q286" s="81">
        <f t="shared" si="59"/>
        <v>0</v>
      </c>
      <c r="R286" s="82">
        <f>IF(ISBLANK($B286),0,VLOOKUP($B286,Listen!$A$2:$C$45,2,FALSE))</f>
        <v>0</v>
      </c>
      <c r="S286" s="82">
        <f>IF(ISBLANK($B286),0,VLOOKUP($B286,Listen!$A$2:$C$45,3,FALSE))</f>
        <v>0</v>
      </c>
      <c r="T286" s="51">
        <f t="shared" si="51"/>
        <v>0</v>
      </c>
      <c r="U286" s="51">
        <f t="shared" si="60"/>
        <v>0</v>
      </c>
      <c r="V286" s="51">
        <f t="shared" si="60"/>
        <v>0</v>
      </c>
      <c r="W286" s="51">
        <f t="shared" si="60"/>
        <v>0</v>
      </c>
      <c r="X286" s="51">
        <f t="shared" si="60"/>
        <v>0</v>
      </c>
      <c r="Y286" s="51">
        <f t="shared" si="60"/>
        <v>0</v>
      </c>
      <c r="Z286" s="51">
        <f t="shared" si="60"/>
        <v>0</v>
      </c>
      <c r="AA286" s="53">
        <f t="shared" si="49"/>
        <v>0</v>
      </c>
      <c r="AB286" s="53">
        <f>IF(C286=A_Stammdaten!$B$12,D_SAV!$Q286-D_SAV!$AC286,HLOOKUP(A_Stammdaten!$B$12-1,$AD$4:$AJ$1000,ROW(C286)-3,FALSE)-$AC286)</f>
        <v>0</v>
      </c>
      <c r="AC286" s="53">
        <f>HLOOKUP(A_Stammdaten!$B$12,$AD$4:$AJ$1000,ROW(C286)-3,FALSE)</f>
        <v>0</v>
      </c>
      <c r="AD286" s="53">
        <f t="shared" si="52"/>
        <v>0</v>
      </c>
      <c r="AE286" s="53">
        <f t="shared" si="53"/>
        <v>0</v>
      </c>
      <c r="AF286" s="53">
        <f t="shared" si="54"/>
        <v>0</v>
      </c>
      <c r="AG286" s="53">
        <f t="shared" si="55"/>
        <v>0</v>
      </c>
      <c r="AH286" s="53">
        <f t="shared" si="56"/>
        <v>0</v>
      </c>
      <c r="AI286" s="53">
        <f t="shared" si="57"/>
        <v>0</v>
      </c>
      <c r="AJ286" s="53">
        <f t="shared" si="58"/>
        <v>0</v>
      </c>
    </row>
    <row r="287" spans="1:36" x14ac:dyDescent="0.25">
      <c r="A287" s="19"/>
      <c r="B287" s="19"/>
      <c r="C287" s="37"/>
      <c r="D287" s="19"/>
      <c r="E287" s="19"/>
      <c r="F287" s="19"/>
      <c r="G287" s="19"/>
      <c r="H287" s="19"/>
      <c r="I287" s="19"/>
      <c r="J287" s="19"/>
      <c r="K287" s="19"/>
      <c r="L287" s="19"/>
      <c r="M287" s="81">
        <f>IF(C287&gt;A_Stammdaten!$B$12,0,SUM(D287,E287,G287,I287:J287)-SUM(F287,H287,K287:L287))</f>
        <v>0</v>
      </c>
      <c r="N287" s="19"/>
      <c r="O287" s="19"/>
      <c r="P287" s="19"/>
      <c r="Q287" s="81">
        <f t="shared" si="59"/>
        <v>0</v>
      </c>
      <c r="R287" s="82">
        <f>IF(ISBLANK($B287),0,VLOOKUP($B287,Listen!$A$2:$C$45,2,FALSE))</f>
        <v>0</v>
      </c>
      <c r="S287" s="82">
        <f>IF(ISBLANK($B287),0,VLOOKUP($B287,Listen!$A$2:$C$45,3,FALSE))</f>
        <v>0</v>
      </c>
      <c r="T287" s="51">
        <f t="shared" si="51"/>
        <v>0</v>
      </c>
      <c r="U287" s="51">
        <f t="shared" si="60"/>
        <v>0</v>
      </c>
      <c r="V287" s="51">
        <f t="shared" si="60"/>
        <v>0</v>
      </c>
      <c r="W287" s="51">
        <f t="shared" si="60"/>
        <v>0</v>
      </c>
      <c r="X287" s="51">
        <f t="shared" si="60"/>
        <v>0</v>
      </c>
      <c r="Y287" s="51">
        <f t="shared" si="60"/>
        <v>0</v>
      </c>
      <c r="Z287" s="51">
        <f t="shared" si="60"/>
        <v>0</v>
      </c>
      <c r="AA287" s="53">
        <f t="shared" si="49"/>
        <v>0</v>
      </c>
      <c r="AB287" s="53">
        <f>IF(C287=A_Stammdaten!$B$12,D_SAV!$Q287-D_SAV!$AC287,HLOOKUP(A_Stammdaten!$B$12-1,$AD$4:$AJ$1000,ROW(C287)-3,FALSE)-$AC287)</f>
        <v>0</v>
      </c>
      <c r="AC287" s="53">
        <f>HLOOKUP(A_Stammdaten!$B$12,$AD$4:$AJ$1000,ROW(C287)-3,FALSE)</f>
        <v>0</v>
      </c>
      <c r="AD287" s="53">
        <f t="shared" si="52"/>
        <v>0</v>
      </c>
      <c r="AE287" s="53">
        <f t="shared" si="53"/>
        <v>0</v>
      </c>
      <c r="AF287" s="53">
        <f t="shared" si="54"/>
        <v>0</v>
      </c>
      <c r="AG287" s="53">
        <f t="shared" si="55"/>
        <v>0</v>
      </c>
      <c r="AH287" s="53">
        <f t="shared" si="56"/>
        <v>0</v>
      </c>
      <c r="AI287" s="53">
        <f t="shared" si="57"/>
        <v>0</v>
      </c>
      <c r="AJ287" s="53">
        <f t="shared" si="58"/>
        <v>0</v>
      </c>
    </row>
    <row r="288" spans="1:36" x14ac:dyDescent="0.25">
      <c r="A288" s="19"/>
      <c r="B288" s="19"/>
      <c r="C288" s="37"/>
      <c r="D288" s="19"/>
      <c r="E288" s="19"/>
      <c r="F288" s="19"/>
      <c r="G288" s="19"/>
      <c r="H288" s="19"/>
      <c r="I288" s="19"/>
      <c r="J288" s="19"/>
      <c r="K288" s="19"/>
      <c r="L288" s="19"/>
      <c r="M288" s="81">
        <f>IF(C288&gt;A_Stammdaten!$B$12,0,SUM(D288,E288,G288,I288:J288)-SUM(F288,H288,K288:L288))</f>
        <v>0</v>
      </c>
      <c r="N288" s="19"/>
      <c r="O288" s="19"/>
      <c r="P288" s="19"/>
      <c r="Q288" s="81">
        <f t="shared" si="59"/>
        <v>0</v>
      </c>
      <c r="R288" s="82">
        <f>IF(ISBLANK($B288),0,VLOOKUP($B288,Listen!$A$2:$C$45,2,FALSE))</f>
        <v>0</v>
      </c>
      <c r="S288" s="82">
        <f>IF(ISBLANK($B288),0,VLOOKUP($B288,Listen!$A$2:$C$45,3,FALSE))</f>
        <v>0</v>
      </c>
      <c r="T288" s="51">
        <f t="shared" si="51"/>
        <v>0</v>
      </c>
      <c r="U288" s="51">
        <f t="shared" si="60"/>
        <v>0</v>
      </c>
      <c r="V288" s="51">
        <f t="shared" si="60"/>
        <v>0</v>
      </c>
      <c r="W288" s="51">
        <f t="shared" si="60"/>
        <v>0</v>
      </c>
      <c r="X288" s="51">
        <f t="shared" si="60"/>
        <v>0</v>
      </c>
      <c r="Y288" s="51">
        <f t="shared" si="60"/>
        <v>0</v>
      </c>
      <c r="Z288" s="51">
        <f t="shared" si="60"/>
        <v>0</v>
      </c>
      <c r="AA288" s="53">
        <f t="shared" si="49"/>
        <v>0</v>
      </c>
      <c r="AB288" s="53">
        <f>IF(C288=A_Stammdaten!$B$12,D_SAV!$Q288-D_SAV!$AC288,HLOOKUP(A_Stammdaten!$B$12-1,$AD$4:$AJ$1000,ROW(C288)-3,FALSE)-$AC288)</f>
        <v>0</v>
      </c>
      <c r="AC288" s="53">
        <f>HLOOKUP(A_Stammdaten!$B$12,$AD$4:$AJ$1000,ROW(C288)-3,FALSE)</f>
        <v>0</v>
      </c>
      <c r="AD288" s="53">
        <f t="shared" si="52"/>
        <v>0</v>
      </c>
      <c r="AE288" s="53">
        <f t="shared" si="53"/>
        <v>0</v>
      </c>
      <c r="AF288" s="53">
        <f t="shared" si="54"/>
        <v>0</v>
      </c>
      <c r="AG288" s="53">
        <f t="shared" si="55"/>
        <v>0</v>
      </c>
      <c r="AH288" s="53">
        <f t="shared" si="56"/>
        <v>0</v>
      </c>
      <c r="AI288" s="53">
        <f t="shared" si="57"/>
        <v>0</v>
      </c>
      <c r="AJ288" s="53">
        <f t="shared" si="58"/>
        <v>0</v>
      </c>
    </row>
    <row r="289" spans="1:36" x14ac:dyDescent="0.25">
      <c r="A289" s="19"/>
      <c r="B289" s="19"/>
      <c r="C289" s="37"/>
      <c r="D289" s="19"/>
      <c r="E289" s="19"/>
      <c r="F289" s="19"/>
      <c r="G289" s="19"/>
      <c r="H289" s="19"/>
      <c r="I289" s="19"/>
      <c r="J289" s="19"/>
      <c r="K289" s="19"/>
      <c r="L289" s="19"/>
      <c r="M289" s="81">
        <f>IF(C289&gt;A_Stammdaten!$B$12,0,SUM(D289,E289,G289,I289:J289)-SUM(F289,H289,K289:L289))</f>
        <v>0</v>
      </c>
      <c r="N289" s="19"/>
      <c r="O289" s="19"/>
      <c r="P289" s="19"/>
      <c r="Q289" s="81">
        <f t="shared" si="59"/>
        <v>0</v>
      </c>
      <c r="R289" s="82">
        <f>IF(ISBLANK($B289),0,VLOOKUP($B289,Listen!$A$2:$C$45,2,FALSE))</f>
        <v>0</v>
      </c>
      <c r="S289" s="82">
        <f>IF(ISBLANK($B289),0,VLOOKUP($B289,Listen!$A$2:$C$45,3,FALSE))</f>
        <v>0</v>
      </c>
      <c r="T289" s="51">
        <f t="shared" si="51"/>
        <v>0</v>
      </c>
      <c r="U289" s="51">
        <f t="shared" si="60"/>
        <v>0</v>
      </c>
      <c r="V289" s="51">
        <f t="shared" si="60"/>
        <v>0</v>
      </c>
      <c r="W289" s="51">
        <f t="shared" si="60"/>
        <v>0</v>
      </c>
      <c r="X289" s="51">
        <f t="shared" si="60"/>
        <v>0</v>
      </c>
      <c r="Y289" s="51">
        <f t="shared" si="60"/>
        <v>0</v>
      </c>
      <c r="Z289" s="51">
        <f t="shared" si="60"/>
        <v>0</v>
      </c>
      <c r="AA289" s="53">
        <f t="shared" si="49"/>
        <v>0</v>
      </c>
      <c r="AB289" s="53">
        <f>IF(C289=A_Stammdaten!$B$12,D_SAV!$Q289-D_SAV!$AC289,HLOOKUP(A_Stammdaten!$B$12-1,$AD$4:$AJ$1000,ROW(C289)-3,FALSE)-$AC289)</f>
        <v>0</v>
      </c>
      <c r="AC289" s="53">
        <f>HLOOKUP(A_Stammdaten!$B$12,$AD$4:$AJ$1000,ROW(C289)-3,FALSE)</f>
        <v>0</v>
      </c>
      <c r="AD289" s="53">
        <f t="shared" si="52"/>
        <v>0</v>
      </c>
      <c r="AE289" s="53">
        <f t="shared" si="53"/>
        <v>0</v>
      </c>
      <c r="AF289" s="53">
        <f t="shared" si="54"/>
        <v>0</v>
      </c>
      <c r="AG289" s="53">
        <f t="shared" si="55"/>
        <v>0</v>
      </c>
      <c r="AH289" s="53">
        <f t="shared" si="56"/>
        <v>0</v>
      </c>
      <c r="AI289" s="53">
        <f t="shared" si="57"/>
        <v>0</v>
      </c>
      <c r="AJ289" s="53">
        <f t="shared" si="58"/>
        <v>0</v>
      </c>
    </row>
    <row r="290" spans="1:36" x14ac:dyDescent="0.25">
      <c r="A290" s="19"/>
      <c r="B290" s="19"/>
      <c r="C290" s="37"/>
      <c r="D290" s="19"/>
      <c r="E290" s="19"/>
      <c r="F290" s="19"/>
      <c r="G290" s="19"/>
      <c r="H290" s="19"/>
      <c r="I290" s="19"/>
      <c r="J290" s="19"/>
      <c r="K290" s="19"/>
      <c r="L290" s="19"/>
      <c r="M290" s="81">
        <f>IF(C290&gt;A_Stammdaten!$B$12,0,SUM(D290,E290,G290,I290:J290)-SUM(F290,H290,K290:L290))</f>
        <v>0</v>
      </c>
      <c r="N290" s="19"/>
      <c r="O290" s="19"/>
      <c r="P290" s="19"/>
      <c r="Q290" s="81">
        <f t="shared" si="59"/>
        <v>0</v>
      </c>
      <c r="R290" s="82">
        <f>IF(ISBLANK($B290),0,VLOOKUP($B290,Listen!$A$2:$C$45,2,FALSE))</f>
        <v>0</v>
      </c>
      <c r="S290" s="82">
        <f>IF(ISBLANK($B290),0,VLOOKUP($B290,Listen!$A$2:$C$45,3,FALSE))</f>
        <v>0</v>
      </c>
      <c r="T290" s="51">
        <f t="shared" si="51"/>
        <v>0</v>
      </c>
      <c r="U290" s="51">
        <f t="shared" si="60"/>
        <v>0</v>
      </c>
      <c r="V290" s="51">
        <f t="shared" si="60"/>
        <v>0</v>
      </c>
      <c r="W290" s="51">
        <f t="shared" si="60"/>
        <v>0</v>
      </c>
      <c r="X290" s="51">
        <f t="shared" si="60"/>
        <v>0</v>
      </c>
      <c r="Y290" s="51">
        <f t="shared" si="60"/>
        <v>0</v>
      </c>
      <c r="Z290" s="51">
        <f t="shared" si="60"/>
        <v>0</v>
      </c>
      <c r="AA290" s="53">
        <f t="shared" si="49"/>
        <v>0</v>
      </c>
      <c r="AB290" s="53">
        <f>IF(C290=A_Stammdaten!$B$12,D_SAV!$Q290-D_SAV!$AC290,HLOOKUP(A_Stammdaten!$B$12-1,$AD$4:$AJ$1000,ROW(C290)-3,FALSE)-$AC290)</f>
        <v>0</v>
      </c>
      <c r="AC290" s="53">
        <f>HLOOKUP(A_Stammdaten!$B$12,$AD$4:$AJ$1000,ROW(C290)-3,FALSE)</f>
        <v>0</v>
      </c>
      <c r="AD290" s="53">
        <f t="shared" si="52"/>
        <v>0</v>
      </c>
      <c r="AE290" s="53">
        <f t="shared" si="53"/>
        <v>0</v>
      </c>
      <c r="AF290" s="53">
        <f t="shared" si="54"/>
        <v>0</v>
      </c>
      <c r="AG290" s="53">
        <f t="shared" si="55"/>
        <v>0</v>
      </c>
      <c r="AH290" s="53">
        <f t="shared" si="56"/>
        <v>0</v>
      </c>
      <c r="AI290" s="53">
        <f t="shared" si="57"/>
        <v>0</v>
      </c>
      <c r="AJ290" s="53">
        <f t="shared" si="58"/>
        <v>0</v>
      </c>
    </row>
    <row r="291" spans="1:36" x14ac:dyDescent="0.25">
      <c r="A291" s="19"/>
      <c r="B291" s="19"/>
      <c r="C291" s="37"/>
      <c r="D291" s="19"/>
      <c r="E291" s="19"/>
      <c r="F291" s="19"/>
      <c r="G291" s="19"/>
      <c r="H291" s="19"/>
      <c r="I291" s="19"/>
      <c r="J291" s="19"/>
      <c r="K291" s="19"/>
      <c r="L291" s="19"/>
      <c r="M291" s="81">
        <f>IF(C291&gt;A_Stammdaten!$B$12,0,SUM(D291,E291,G291,I291:J291)-SUM(F291,H291,K291:L291))</f>
        <v>0</v>
      </c>
      <c r="N291" s="19"/>
      <c r="O291" s="19"/>
      <c r="P291" s="19"/>
      <c r="Q291" s="81">
        <f t="shared" si="59"/>
        <v>0</v>
      </c>
      <c r="R291" s="82">
        <f>IF(ISBLANK($B291),0,VLOOKUP($B291,Listen!$A$2:$C$45,2,FALSE))</f>
        <v>0</v>
      </c>
      <c r="S291" s="82">
        <f>IF(ISBLANK($B291),0,VLOOKUP($B291,Listen!$A$2:$C$45,3,FALSE))</f>
        <v>0</v>
      </c>
      <c r="T291" s="51">
        <f t="shared" si="51"/>
        <v>0</v>
      </c>
      <c r="U291" s="51">
        <f t="shared" si="60"/>
        <v>0</v>
      </c>
      <c r="V291" s="51">
        <f t="shared" si="60"/>
        <v>0</v>
      </c>
      <c r="W291" s="51">
        <f t="shared" si="60"/>
        <v>0</v>
      </c>
      <c r="X291" s="51">
        <f t="shared" si="60"/>
        <v>0</v>
      </c>
      <c r="Y291" s="51">
        <f t="shared" si="60"/>
        <v>0</v>
      </c>
      <c r="Z291" s="51">
        <f t="shared" si="60"/>
        <v>0</v>
      </c>
      <c r="AA291" s="53">
        <f t="shared" ref="AA291:AA354" si="61">AC291+AB291</f>
        <v>0</v>
      </c>
      <c r="AB291" s="53">
        <f>IF(C291=A_Stammdaten!$B$12,D_SAV!$Q291-D_SAV!$AC291,HLOOKUP(A_Stammdaten!$B$12-1,$AD$4:$AJ$1000,ROW(C291)-3,FALSE)-$AC291)</f>
        <v>0</v>
      </c>
      <c r="AC291" s="53">
        <f>HLOOKUP(A_Stammdaten!$B$12,$AD$4:$AJ$1000,ROW(C291)-3,FALSE)</f>
        <v>0</v>
      </c>
      <c r="AD291" s="53">
        <f t="shared" si="52"/>
        <v>0</v>
      </c>
      <c r="AE291" s="53">
        <f t="shared" si="53"/>
        <v>0</v>
      </c>
      <c r="AF291" s="53">
        <f t="shared" si="54"/>
        <v>0</v>
      </c>
      <c r="AG291" s="53">
        <f t="shared" si="55"/>
        <v>0</v>
      </c>
      <c r="AH291" s="53">
        <f t="shared" si="56"/>
        <v>0</v>
      </c>
      <c r="AI291" s="53">
        <f t="shared" si="57"/>
        <v>0</v>
      </c>
      <c r="AJ291" s="53">
        <f t="shared" si="58"/>
        <v>0</v>
      </c>
    </row>
    <row r="292" spans="1:36" x14ac:dyDescent="0.25">
      <c r="A292" s="19"/>
      <c r="B292" s="19"/>
      <c r="C292" s="37"/>
      <c r="D292" s="19"/>
      <c r="E292" s="19"/>
      <c r="F292" s="19"/>
      <c r="G292" s="19"/>
      <c r="H292" s="19"/>
      <c r="I292" s="19"/>
      <c r="J292" s="19"/>
      <c r="K292" s="19"/>
      <c r="L292" s="19"/>
      <c r="M292" s="81">
        <f>IF(C292&gt;A_Stammdaten!$B$12,0,SUM(D292,E292,G292,I292:J292)-SUM(F292,H292,K292:L292))</f>
        <v>0</v>
      </c>
      <c r="N292" s="19"/>
      <c r="O292" s="19"/>
      <c r="P292" s="19"/>
      <c r="Q292" s="81">
        <f t="shared" si="59"/>
        <v>0</v>
      </c>
      <c r="R292" s="82">
        <f>IF(ISBLANK($B292),0,VLOOKUP($B292,Listen!$A$2:$C$45,2,FALSE))</f>
        <v>0</v>
      </c>
      <c r="S292" s="82">
        <f>IF(ISBLANK($B292),0,VLOOKUP($B292,Listen!$A$2:$C$45,3,FALSE))</f>
        <v>0</v>
      </c>
      <c r="T292" s="51">
        <f t="shared" si="51"/>
        <v>0</v>
      </c>
      <c r="U292" s="51">
        <f t="shared" si="60"/>
        <v>0</v>
      </c>
      <c r="V292" s="51">
        <f t="shared" si="60"/>
        <v>0</v>
      </c>
      <c r="W292" s="51">
        <f t="shared" si="60"/>
        <v>0</v>
      </c>
      <c r="X292" s="51">
        <f t="shared" si="60"/>
        <v>0</v>
      </c>
      <c r="Y292" s="51">
        <f t="shared" si="60"/>
        <v>0</v>
      </c>
      <c r="Z292" s="51">
        <f t="shared" si="60"/>
        <v>0</v>
      </c>
      <c r="AA292" s="53">
        <f t="shared" si="61"/>
        <v>0</v>
      </c>
      <c r="AB292" s="53">
        <f>IF(C292=A_Stammdaten!$B$12,D_SAV!$Q292-D_SAV!$AC292,HLOOKUP(A_Stammdaten!$B$12-1,$AD$4:$AJ$1000,ROW(C292)-3,FALSE)-$AC292)</f>
        <v>0</v>
      </c>
      <c r="AC292" s="53">
        <f>HLOOKUP(A_Stammdaten!$B$12,$AD$4:$AJ$1000,ROW(C292)-3,FALSE)</f>
        <v>0</v>
      </c>
      <c r="AD292" s="53">
        <f t="shared" si="52"/>
        <v>0</v>
      </c>
      <c r="AE292" s="53">
        <f t="shared" si="53"/>
        <v>0</v>
      </c>
      <c r="AF292" s="53">
        <f t="shared" si="54"/>
        <v>0</v>
      </c>
      <c r="AG292" s="53">
        <f t="shared" si="55"/>
        <v>0</v>
      </c>
      <c r="AH292" s="53">
        <f t="shared" si="56"/>
        <v>0</v>
      </c>
      <c r="AI292" s="53">
        <f t="shared" si="57"/>
        <v>0</v>
      </c>
      <c r="AJ292" s="53">
        <f t="shared" si="58"/>
        <v>0</v>
      </c>
    </row>
    <row r="293" spans="1:36" x14ac:dyDescent="0.25">
      <c r="A293" s="19"/>
      <c r="B293" s="19"/>
      <c r="C293" s="37"/>
      <c r="D293" s="19"/>
      <c r="E293" s="19"/>
      <c r="F293" s="19"/>
      <c r="G293" s="19"/>
      <c r="H293" s="19"/>
      <c r="I293" s="19"/>
      <c r="J293" s="19"/>
      <c r="K293" s="19"/>
      <c r="L293" s="19"/>
      <c r="M293" s="81">
        <f>IF(C293&gt;A_Stammdaten!$B$12,0,SUM(D293,E293,G293,I293:J293)-SUM(F293,H293,K293:L293))</f>
        <v>0</v>
      </c>
      <c r="N293" s="19"/>
      <c r="O293" s="19"/>
      <c r="P293" s="19"/>
      <c r="Q293" s="81">
        <f t="shared" si="59"/>
        <v>0</v>
      </c>
      <c r="R293" s="82">
        <f>IF(ISBLANK($B293),0,VLOOKUP($B293,Listen!$A$2:$C$45,2,FALSE))</f>
        <v>0</v>
      </c>
      <c r="S293" s="82">
        <f>IF(ISBLANK($B293),0,VLOOKUP($B293,Listen!$A$2:$C$45,3,FALSE))</f>
        <v>0</v>
      </c>
      <c r="T293" s="51">
        <f t="shared" si="51"/>
        <v>0</v>
      </c>
      <c r="U293" s="51">
        <f t="shared" si="60"/>
        <v>0</v>
      </c>
      <c r="V293" s="51">
        <f t="shared" si="60"/>
        <v>0</v>
      </c>
      <c r="W293" s="51">
        <f t="shared" si="60"/>
        <v>0</v>
      </c>
      <c r="X293" s="51">
        <f t="shared" si="60"/>
        <v>0</v>
      </c>
      <c r="Y293" s="51">
        <f t="shared" si="60"/>
        <v>0</v>
      </c>
      <c r="Z293" s="51">
        <f t="shared" si="60"/>
        <v>0</v>
      </c>
      <c r="AA293" s="53">
        <f t="shared" si="61"/>
        <v>0</v>
      </c>
      <c r="AB293" s="53">
        <f>IF(C293=A_Stammdaten!$B$12,D_SAV!$Q293-D_SAV!$AC293,HLOOKUP(A_Stammdaten!$B$12-1,$AD$4:$AJ$1000,ROW(C293)-3,FALSE)-$AC293)</f>
        <v>0</v>
      </c>
      <c r="AC293" s="53">
        <f>HLOOKUP(A_Stammdaten!$B$12,$AD$4:$AJ$1000,ROW(C293)-3,FALSE)</f>
        <v>0</v>
      </c>
      <c r="AD293" s="53">
        <f t="shared" si="52"/>
        <v>0</v>
      </c>
      <c r="AE293" s="53">
        <f t="shared" si="53"/>
        <v>0</v>
      </c>
      <c r="AF293" s="53">
        <f t="shared" si="54"/>
        <v>0</v>
      </c>
      <c r="AG293" s="53">
        <f t="shared" si="55"/>
        <v>0</v>
      </c>
      <c r="AH293" s="53">
        <f t="shared" si="56"/>
        <v>0</v>
      </c>
      <c r="AI293" s="53">
        <f t="shared" si="57"/>
        <v>0</v>
      </c>
      <c r="AJ293" s="53">
        <f t="shared" si="58"/>
        <v>0</v>
      </c>
    </row>
    <row r="294" spans="1:36" x14ac:dyDescent="0.25">
      <c r="A294" s="19"/>
      <c r="B294" s="19"/>
      <c r="C294" s="37"/>
      <c r="D294" s="19"/>
      <c r="E294" s="19"/>
      <c r="F294" s="19"/>
      <c r="G294" s="19"/>
      <c r="H294" s="19"/>
      <c r="I294" s="19"/>
      <c r="J294" s="19"/>
      <c r="K294" s="19"/>
      <c r="L294" s="19"/>
      <c r="M294" s="81">
        <f>IF(C294&gt;A_Stammdaten!$B$12,0,SUM(D294,E294,G294,I294:J294)-SUM(F294,H294,K294:L294))</f>
        <v>0</v>
      </c>
      <c r="N294" s="19"/>
      <c r="O294" s="19"/>
      <c r="P294" s="19"/>
      <c r="Q294" s="81">
        <f t="shared" si="59"/>
        <v>0</v>
      </c>
      <c r="R294" s="82">
        <f>IF(ISBLANK($B294),0,VLOOKUP($B294,Listen!$A$2:$C$45,2,FALSE))</f>
        <v>0</v>
      </c>
      <c r="S294" s="82">
        <f>IF(ISBLANK($B294),0,VLOOKUP($B294,Listen!$A$2:$C$45,3,FALSE))</f>
        <v>0</v>
      </c>
      <c r="T294" s="51">
        <f t="shared" si="51"/>
        <v>0</v>
      </c>
      <c r="U294" s="51">
        <f t="shared" si="60"/>
        <v>0</v>
      </c>
      <c r="V294" s="51">
        <f t="shared" si="60"/>
        <v>0</v>
      </c>
      <c r="W294" s="51">
        <f t="shared" si="60"/>
        <v>0</v>
      </c>
      <c r="X294" s="51">
        <f t="shared" si="60"/>
        <v>0</v>
      </c>
      <c r="Y294" s="51">
        <f t="shared" si="60"/>
        <v>0</v>
      </c>
      <c r="Z294" s="51">
        <f t="shared" si="60"/>
        <v>0</v>
      </c>
      <c r="AA294" s="53">
        <f t="shared" si="61"/>
        <v>0</v>
      </c>
      <c r="AB294" s="53">
        <f>IF(C294=A_Stammdaten!$B$12,D_SAV!$Q294-D_SAV!$AC294,HLOOKUP(A_Stammdaten!$B$12-1,$AD$4:$AJ$1000,ROW(C294)-3,FALSE)-$AC294)</f>
        <v>0</v>
      </c>
      <c r="AC294" s="53">
        <f>HLOOKUP(A_Stammdaten!$B$12,$AD$4:$AJ$1000,ROW(C294)-3,FALSE)</f>
        <v>0</v>
      </c>
      <c r="AD294" s="53">
        <f t="shared" si="52"/>
        <v>0</v>
      </c>
      <c r="AE294" s="53">
        <f t="shared" si="53"/>
        <v>0</v>
      </c>
      <c r="AF294" s="53">
        <f t="shared" si="54"/>
        <v>0</v>
      </c>
      <c r="AG294" s="53">
        <f t="shared" si="55"/>
        <v>0</v>
      </c>
      <c r="AH294" s="53">
        <f t="shared" si="56"/>
        <v>0</v>
      </c>
      <c r="AI294" s="53">
        <f t="shared" si="57"/>
        <v>0</v>
      </c>
      <c r="AJ294" s="53">
        <f t="shared" si="58"/>
        <v>0</v>
      </c>
    </row>
    <row r="295" spans="1:36" x14ac:dyDescent="0.25">
      <c r="A295" s="19"/>
      <c r="B295" s="19"/>
      <c r="C295" s="37"/>
      <c r="D295" s="19"/>
      <c r="E295" s="19"/>
      <c r="F295" s="19"/>
      <c r="G295" s="19"/>
      <c r="H295" s="19"/>
      <c r="I295" s="19"/>
      <c r="J295" s="19"/>
      <c r="K295" s="19"/>
      <c r="L295" s="19"/>
      <c r="M295" s="81">
        <f>IF(C295&gt;A_Stammdaten!$B$12,0,SUM(D295,E295,G295,I295:J295)-SUM(F295,H295,K295:L295))</f>
        <v>0</v>
      </c>
      <c r="N295" s="19"/>
      <c r="O295" s="19"/>
      <c r="P295" s="19"/>
      <c r="Q295" s="81">
        <f t="shared" si="59"/>
        <v>0</v>
      </c>
      <c r="R295" s="82">
        <f>IF(ISBLANK($B295),0,VLOOKUP($B295,Listen!$A$2:$C$45,2,FALSE))</f>
        <v>0</v>
      </c>
      <c r="S295" s="82">
        <f>IF(ISBLANK($B295),0,VLOOKUP($B295,Listen!$A$2:$C$45,3,FALSE))</f>
        <v>0</v>
      </c>
      <c r="T295" s="51">
        <f t="shared" si="51"/>
        <v>0</v>
      </c>
      <c r="U295" s="51">
        <f t="shared" si="60"/>
        <v>0</v>
      </c>
      <c r="V295" s="51">
        <f t="shared" si="60"/>
        <v>0</v>
      </c>
      <c r="W295" s="51">
        <f t="shared" si="60"/>
        <v>0</v>
      </c>
      <c r="X295" s="51">
        <f t="shared" si="60"/>
        <v>0</v>
      </c>
      <c r="Y295" s="51">
        <f t="shared" si="60"/>
        <v>0</v>
      </c>
      <c r="Z295" s="51">
        <f t="shared" si="60"/>
        <v>0</v>
      </c>
      <c r="AA295" s="53">
        <f t="shared" si="61"/>
        <v>0</v>
      </c>
      <c r="AB295" s="53">
        <f>IF(C295=A_Stammdaten!$B$12,D_SAV!$Q295-D_SAV!$AC295,HLOOKUP(A_Stammdaten!$B$12-1,$AD$4:$AJ$1000,ROW(C295)-3,FALSE)-$AC295)</f>
        <v>0</v>
      </c>
      <c r="AC295" s="53">
        <f>HLOOKUP(A_Stammdaten!$B$12,$AD$4:$AJ$1000,ROW(C295)-3,FALSE)</f>
        <v>0</v>
      </c>
      <c r="AD295" s="53">
        <f t="shared" si="52"/>
        <v>0</v>
      </c>
      <c r="AE295" s="53">
        <f t="shared" si="53"/>
        <v>0</v>
      </c>
      <c r="AF295" s="53">
        <f t="shared" si="54"/>
        <v>0</v>
      </c>
      <c r="AG295" s="53">
        <f t="shared" si="55"/>
        <v>0</v>
      </c>
      <c r="AH295" s="53">
        <f t="shared" si="56"/>
        <v>0</v>
      </c>
      <c r="AI295" s="53">
        <f t="shared" si="57"/>
        <v>0</v>
      </c>
      <c r="AJ295" s="53">
        <f t="shared" si="58"/>
        <v>0</v>
      </c>
    </row>
    <row r="296" spans="1:36" x14ac:dyDescent="0.25">
      <c r="A296" s="19"/>
      <c r="B296" s="19"/>
      <c r="C296" s="37"/>
      <c r="D296" s="19"/>
      <c r="E296" s="19"/>
      <c r="F296" s="19"/>
      <c r="G296" s="19"/>
      <c r="H296" s="19"/>
      <c r="I296" s="19"/>
      <c r="J296" s="19"/>
      <c r="K296" s="19"/>
      <c r="L296" s="19"/>
      <c r="M296" s="81">
        <f>IF(C296&gt;A_Stammdaten!$B$12,0,SUM(D296,E296,G296,I296:J296)-SUM(F296,H296,K296:L296))</f>
        <v>0</v>
      </c>
      <c r="N296" s="19"/>
      <c r="O296" s="19"/>
      <c r="P296" s="19"/>
      <c r="Q296" s="81">
        <f t="shared" si="59"/>
        <v>0</v>
      </c>
      <c r="R296" s="82">
        <f>IF(ISBLANK($B296),0,VLOOKUP($B296,Listen!$A$2:$C$45,2,FALSE))</f>
        <v>0</v>
      </c>
      <c r="S296" s="82">
        <f>IF(ISBLANK($B296),0,VLOOKUP($B296,Listen!$A$2:$C$45,3,FALSE))</f>
        <v>0</v>
      </c>
      <c r="T296" s="51">
        <f t="shared" si="51"/>
        <v>0</v>
      </c>
      <c r="U296" s="51">
        <f t="shared" si="60"/>
        <v>0</v>
      </c>
      <c r="V296" s="51">
        <f t="shared" si="60"/>
        <v>0</v>
      </c>
      <c r="W296" s="51">
        <f t="shared" si="60"/>
        <v>0</v>
      </c>
      <c r="X296" s="51">
        <f t="shared" si="60"/>
        <v>0</v>
      </c>
      <c r="Y296" s="51">
        <f t="shared" si="60"/>
        <v>0</v>
      </c>
      <c r="Z296" s="51">
        <f t="shared" si="60"/>
        <v>0</v>
      </c>
      <c r="AA296" s="53">
        <f t="shared" si="61"/>
        <v>0</v>
      </c>
      <c r="AB296" s="53">
        <f>IF(C296=A_Stammdaten!$B$12,D_SAV!$Q296-D_SAV!$AC296,HLOOKUP(A_Stammdaten!$B$12-1,$AD$4:$AJ$1000,ROW(C296)-3,FALSE)-$AC296)</f>
        <v>0</v>
      </c>
      <c r="AC296" s="53">
        <f>HLOOKUP(A_Stammdaten!$B$12,$AD$4:$AJ$1000,ROW(C296)-3,FALSE)</f>
        <v>0</v>
      </c>
      <c r="AD296" s="53">
        <f t="shared" si="52"/>
        <v>0</v>
      </c>
      <c r="AE296" s="53">
        <f t="shared" si="53"/>
        <v>0</v>
      </c>
      <c r="AF296" s="53">
        <f t="shared" si="54"/>
        <v>0</v>
      </c>
      <c r="AG296" s="53">
        <f t="shared" si="55"/>
        <v>0</v>
      </c>
      <c r="AH296" s="53">
        <f t="shared" si="56"/>
        <v>0</v>
      </c>
      <c r="AI296" s="53">
        <f t="shared" si="57"/>
        <v>0</v>
      </c>
      <c r="AJ296" s="53">
        <f t="shared" si="58"/>
        <v>0</v>
      </c>
    </row>
    <row r="297" spans="1:36" x14ac:dyDescent="0.25">
      <c r="A297" s="19"/>
      <c r="B297" s="19"/>
      <c r="C297" s="37"/>
      <c r="D297" s="19"/>
      <c r="E297" s="19"/>
      <c r="F297" s="19"/>
      <c r="G297" s="19"/>
      <c r="H297" s="19"/>
      <c r="I297" s="19"/>
      <c r="J297" s="19"/>
      <c r="K297" s="19"/>
      <c r="L297" s="19"/>
      <c r="M297" s="81">
        <f>IF(C297&gt;A_Stammdaten!$B$12,0,SUM(D297,E297,G297,I297:J297)-SUM(F297,H297,K297:L297))</f>
        <v>0</v>
      </c>
      <c r="N297" s="19"/>
      <c r="O297" s="19"/>
      <c r="P297" s="19"/>
      <c r="Q297" s="81">
        <f t="shared" si="59"/>
        <v>0</v>
      </c>
      <c r="R297" s="82">
        <f>IF(ISBLANK($B297),0,VLOOKUP($B297,Listen!$A$2:$C$45,2,FALSE))</f>
        <v>0</v>
      </c>
      <c r="S297" s="82">
        <f>IF(ISBLANK($B297),0,VLOOKUP($B297,Listen!$A$2:$C$45,3,FALSE))</f>
        <v>0</v>
      </c>
      <c r="T297" s="51">
        <f t="shared" si="51"/>
        <v>0</v>
      </c>
      <c r="U297" s="51">
        <f t="shared" si="60"/>
        <v>0</v>
      </c>
      <c r="V297" s="51">
        <f t="shared" si="60"/>
        <v>0</v>
      </c>
      <c r="W297" s="51">
        <f t="shared" si="60"/>
        <v>0</v>
      </c>
      <c r="X297" s="51">
        <f t="shared" si="60"/>
        <v>0</v>
      </c>
      <c r="Y297" s="51">
        <f t="shared" si="60"/>
        <v>0</v>
      </c>
      <c r="Z297" s="51">
        <f t="shared" si="60"/>
        <v>0</v>
      </c>
      <c r="AA297" s="53">
        <f t="shared" si="61"/>
        <v>0</v>
      </c>
      <c r="AB297" s="53">
        <f>IF(C297=A_Stammdaten!$B$12,D_SAV!$Q297-D_SAV!$AC297,HLOOKUP(A_Stammdaten!$B$12-1,$AD$4:$AJ$1000,ROW(C297)-3,FALSE)-$AC297)</f>
        <v>0</v>
      </c>
      <c r="AC297" s="53">
        <f>HLOOKUP(A_Stammdaten!$B$12,$AD$4:$AJ$1000,ROW(C297)-3,FALSE)</f>
        <v>0</v>
      </c>
      <c r="AD297" s="53">
        <f t="shared" si="52"/>
        <v>0</v>
      </c>
      <c r="AE297" s="53">
        <f t="shared" si="53"/>
        <v>0</v>
      </c>
      <c r="AF297" s="53">
        <f t="shared" si="54"/>
        <v>0</v>
      </c>
      <c r="AG297" s="53">
        <f t="shared" si="55"/>
        <v>0</v>
      </c>
      <c r="AH297" s="53">
        <f t="shared" si="56"/>
        <v>0</v>
      </c>
      <c r="AI297" s="53">
        <f t="shared" si="57"/>
        <v>0</v>
      </c>
      <c r="AJ297" s="53">
        <f t="shared" si="58"/>
        <v>0</v>
      </c>
    </row>
    <row r="298" spans="1:36" x14ac:dyDescent="0.25">
      <c r="A298" s="19"/>
      <c r="B298" s="19"/>
      <c r="C298" s="37"/>
      <c r="D298" s="19"/>
      <c r="E298" s="19"/>
      <c r="F298" s="19"/>
      <c r="G298" s="19"/>
      <c r="H298" s="19"/>
      <c r="I298" s="19"/>
      <c r="J298" s="19"/>
      <c r="K298" s="19"/>
      <c r="L298" s="19"/>
      <c r="M298" s="81">
        <f>IF(C298&gt;A_Stammdaten!$B$12,0,SUM(D298,E298,G298,I298:J298)-SUM(F298,H298,K298:L298))</f>
        <v>0</v>
      </c>
      <c r="N298" s="19"/>
      <c r="O298" s="19"/>
      <c r="P298" s="19"/>
      <c r="Q298" s="81">
        <f t="shared" si="59"/>
        <v>0</v>
      </c>
      <c r="R298" s="82">
        <f>IF(ISBLANK($B298),0,VLOOKUP($B298,Listen!$A$2:$C$45,2,FALSE))</f>
        <v>0</v>
      </c>
      <c r="S298" s="82">
        <f>IF(ISBLANK($B298),0,VLOOKUP($B298,Listen!$A$2:$C$45,3,FALSE))</f>
        <v>0</v>
      </c>
      <c r="T298" s="51">
        <f t="shared" si="51"/>
        <v>0</v>
      </c>
      <c r="U298" s="51">
        <f t="shared" si="60"/>
        <v>0</v>
      </c>
      <c r="V298" s="51">
        <f t="shared" si="60"/>
        <v>0</v>
      </c>
      <c r="W298" s="51">
        <f t="shared" si="60"/>
        <v>0</v>
      </c>
      <c r="X298" s="51">
        <f t="shared" si="60"/>
        <v>0</v>
      </c>
      <c r="Y298" s="51">
        <f t="shared" si="60"/>
        <v>0</v>
      </c>
      <c r="Z298" s="51">
        <f t="shared" si="60"/>
        <v>0</v>
      </c>
      <c r="AA298" s="53">
        <f t="shared" si="61"/>
        <v>0</v>
      </c>
      <c r="AB298" s="53">
        <f>IF(C298=A_Stammdaten!$B$12,D_SAV!$Q298-D_SAV!$AC298,HLOOKUP(A_Stammdaten!$B$12-1,$AD$4:$AJ$1000,ROW(C298)-3,FALSE)-$AC298)</f>
        <v>0</v>
      </c>
      <c r="AC298" s="53">
        <f>HLOOKUP(A_Stammdaten!$B$12,$AD$4:$AJ$1000,ROW(C298)-3,FALSE)</f>
        <v>0</v>
      </c>
      <c r="AD298" s="53">
        <f t="shared" si="52"/>
        <v>0</v>
      </c>
      <c r="AE298" s="53">
        <f t="shared" si="53"/>
        <v>0</v>
      </c>
      <c r="AF298" s="53">
        <f t="shared" si="54"/>
        <v>0</v>
      </c>
      <c r="AG298" s="53">
        <f t="shared" si="55"/>
        <v>0</v>
      </c>
      <c r="AH298" s="53">
        <f t="shared" si="56"/>
        <v>0</v>
      </c>
      <c r="AI298" s="53">
        <f t="shared" si="57"/>
        <v>0</v>
      </c>
      <c r="AJ298" s="53">
        <f t="shared" si="58"/>
        <v>0</v>
      </c>
    </row>
    <row r="299" spans="1:36" x14ac:dyDescent="0.25">
      <c r="A299" s="19"/>
      <c r="B299" s="19"/>
      <c r="C299" s="37"/>
      <c r="D299" s="19"/>
      <c r="E299" s="19"/>
      <c r="F299" s="19"/>
      <c r="G299" s="19"/>
      <c r="H299" s="19"/>
      <c r="I299" s="19"/>
      <c r="J299" s="19"/>
      <c r="K299" s="19"/>
      <c r="L299" s="19"/>
      <c r="M299" s="81">
        <f>IF(C299&gt;A_Stammdaten!$B$12,0,SUM(D299,E299,G299,I299:J299)-SUM(F299,H299,K299:L299))</f>
        <v>0</v>
      </c>
      <c r="N299" s="19"/>
      <c r="O299" s="19"/>
      <c r="P299" s="19"/>
      <c r="Q299" s="81">
        <f t="shared" si="59"/>
        <v>0</v>
      </c>
      <c r="R299" s="82">
        <f>IF(ISBLANK($B299),0,VLOOKUP($B299,Listen!$A$2:$C$45,2,FALSE))</f>
        <v>0</v>
      </c>
      <c r="S299" s="82">
        <f>IF(ISBLANK($B299),0,VLOOKUP($B299,Listen!$A$2:$C$45,3,FALSE))</f>
        <v>0</v>
      </c>
      <c r="T299" s="51">
        <f t="shared" si="51"/>
        <v>0</v>
      </c>
      <c r="U299" s="51">
        <f t="shared" si="60"/>
        <v>0</v>
      </c>
      <c r="V299" s="51">
        <f t="shared" si="60"/>
        <v>0</v>
      </c>
      <c r="W299" s="51">
        <f t="shared" si="60"/>
        <v>0</v>
      </c>
      <c r="X299" s="51">
        <f t="shared" si="60"/>
        <v>0</v>
      </c>
      <c r="Y299" s="51">
        <f t="shared" si="60"/>
        <v>0</v>
      </c>
      <c r="Z299" s="51">
        <f t="shared" si="60"/>
        <v>0</v>
      </c>
      <c r="AA299" s="53">
        <f t="shared" si="61"/>
        <v>0</v>
      </c>
      <c r="AB299" s="53">
        <f>IF(C299=A_Stammdaten!$B$12,D_SAV!$Q299-D_SAV!$AC299,HLOOKUP(A_Stammdaten!$B$12-1,$AD$4:$AJ$1000,ROW(C299)-3,FALSE)-$AC299)</f>
        <v>0</v>
      </c>
      <c r="AC299" s="53">
        <f>HLOOKUP(A_Stammdaten!$B$12,$AD$4:$AJ$1000,ROW(C299)-3,FALSE)</f>
        <v>0</v>
      </c>
      <c r="AD299" s="53">
        <f t="shared" si="52"/>
        <v>0</v>
      </c>
      <c r="AE299" s="53">
        <f t="shared" si="53"/>
        <v>0</v>
      </c>
      <c r="AF299" s="53">
        <f t="shared" si="54"/>
        <v>0</v>
      </c>
      <c r="AG299" s="53">
        <f t="shared" si="55"/>
        <v>0</v>
      </c>
      <c r="AH299" s="53">
        <f t="shared" si="56"/>
        <v>0</v>
      </c>
      <c r="AI299" s="53">
        <f t="shared" si="57"/>
        <v>0</v>
      </c>
      <c r="AJ299" s="53">
        <f t="shared" si="58"/>
        <v>0</v>
      </c>
    </row>
    <row r="300" spans="1:36" x14ac:dyDescent="0.25">
      <c r="A300" s="19"/>
      <c r="B300" s="19"/>
      <c r="C300" s="37"/>
      <c r="D300" s="19"/>
      <c r="E300" s="19"/>
      <c r="F300" s="19"/>
      <c r="G300" s="19"/>
      <c r="H300" s="19"/>
      <c r="I300" s="19"/>
      <c r="J300" s="19"/>
      <c r="K300" s="19"/>
      <c r="L300" s="19"/>
      <c r="M300" s="81">
        <f>IF(C300&gt;A_Stammdaten!$B$12,0,SUM(D300,E300,G300,I300:J300)-SUM(F300,H300,K300:L300))</f>
        <v>0</v>
      </c>
      <c r="N300" s="19"/>
      <c r="O300" s="19"/>
      <c r="P300" s="19"/>
      <c r="Q300" s="81">
        <f t="shared" si="59"/>
        <v>0</v>
      </c>
      <c r="R300" s="82">
        <f>IF(ISBLANK($B300),0,VLOOKUP($B300,Listen!$A$2:$C$45,2,FALSE))</f>
        <v>0</v>
      </c>
      <c r="S300" s="82">
        <f>IF(ISBLANK($B300),0,VLOOKUP($B300,Listen!$A$2:$C$45,3,FALSE))</f>
        <v>0</v>
      </c>
      <c r="T300" s="51">
        <f t="shared" si="51"/>
        <v>0</v>
      </c>
      <c r="U300" s="51">
        <f t="shared" si="60"/>
        <v>0</v>
      </c>
      <c r="V300" s="51">
        <f t="shared" si="60"/>
        <v>0</v>
      </c>
      <c r="W300" s="51">
        <f t="shared" si="60"/>
        <v>0</v>
      </c>
      <c r="X300" s="51">
        <f t="shared" si="60"/>
        <v>0</v>
      </c>
      <c r="Y300" s="51">
        <f t="shared" si="60"/>
        <v>0</v>
      </c>
      <c r="Z300" s="51">
        <f t="shared" si="60"/>
        <v>0</v>
      </c>
      <c r="AA300" s="53">
        <f t="shared" si="61"/>
        <v>0</v>
      </c>
      <c r="AB300" s="53">
        <f>IF(C300=A_Stammdaten!$B$12,D_SAV!$Q300-D_SAV!$AC300,HLOOKUP(A_Stammdaten!$B$12-1,$AD$4:$AJ$1000,ROW(C300)-3,FALSE)-$AC300)</f>
        <v>0</v>
      </c>
      <c r="AC300" s="53">
        <f>HLOOKUP(A_Stammdaten!$B$12,$AD$4:$AJ$1000,ROW(C300)-3,FALSE)</f>
        <v>0</v>
      </c>
      <c r="AD300" s="53">
        <f t="shared" si="52"/>
        <v>0</v>
      </c>
      <c r="AE300" s="53">
        <f t="shared" si="53"/>
        <v>0</v>
      </c>
      <c r="AF300" s="53">
        <f t="shared" si="54"/>
        <v>0</v>
      </c>
      <c r="AG300" s="53">
        <f t="shared" si="55"/>
        <v>0</v>
      </c>
      <c r="AH300" s="53">
        <f t="shared" si="56"/>
        <v>0</v>
      </c>
      <c r="AI300" s="53">
        <f t="shared" si="57"/>
        <v>0</v>
      </c>
      <c r="AJ300" s="53">
        <f t="shared" si="58"/>
        <v>0</v>
      </c>
    </row>
    <row r="301" spans="1:36" x14ac:dyDescent="0.25">
      <c r="A301" s="19"/>
      <c r="B301" s="19"/>
      <c r="C301" s="37"/>
      <c r="D301" s="19"/>
      <c r="E301" s="19"/>
      <c r="F301" s="19"/>
      <c r="G301" s="19"/>
      <c r="H301" s="19"/>
      <c r="I301" s="19"/>
      <c r="J301" s="19"/>
      <c r="K301" s="19"/>
      <c r="L301" s="19"/>
      <c r="M301" s="81">
        <f>IF(C301&gt;A_Stammdaten!$B$12,0,SUM(D301,E301,G301,I301:J301)-SUM(F301,H301,K301:L301))</f>
        <v>0</v>
      </c>
      <c r="N301" s="19"/>
      <c r="O301" s="19"/>
      <c r="P301" s="19"/>
      <c r="Q301" s="81">
        <f t="shared" si="59"/>
        <v>0</v>
      </c>
      <c r="R301" s="82">
        <f>IF(ISBLANK($B301),0,VLOOKUP($B301,Listen!$A$2:$C$45,2,FALSE))</f>
        <v>0</v>
      </c>
      <c r="S301" s="82">
        <f>IF(ISBLANK($B301),0,VLOOKUP($B301,Listen!$A$2:$C$45,3,FALSE))</f>
        <v>0</v>
      </c>
      <c r="T301" s="51">
        <f t="shared" si="51"/>
        <v>0</v>
      </c>
      <c r="U301" s="51">
        <f t="shared" si="60"/>
        <v>0</v>
      </c>
      <c r="V301" s="51">
        <f t="shared" si="60"/>
        <v>0</v>
      </c>
      <c r="W301" s="51">
        <f t="shared" si="60"/>
        <v>0</v>
      </c>
      <c r="X301" s="51">
        <f t="shared" si="60"/>
        <v>0</v>
      </c>
      <c r="Y301" s="51">
        <f t="shared" si="60"/>
        <v>0</v>
      </c>
      <c r="Z301" s="51">
        <f t="shared" si="60"/>
        <v>0</v>
      </c>
      <c r="AA301" s="53">
        <f t="shared" si="61"/>
        <v>0</v>
      </c>
      <c r="AB301" s="53">
        <f>IF(C301=A_Stammdaten!$B$12,D_SAV!$Q301-D_SAV!$AC301,HLOOKUP(A_Stammdaten!$B$12-1,$AD$4:$AJ$1000,ROW(C301)-3,FALSE)-$AC301)</f>
        <v>0</v>
      </c>
      <c r="AC301" s="53">
        <f>HLOOKUP(A_Stammdaten!$B$12,$AD$4:$AJ$1000,ROW(C301)-3,FALSE)</f>
        <v>0</v>
      </c>
      <c r="AD301" s="53">
        <f t="shared" si="52"/>
        <v>0</v>
      </c>
      <c r="AE301" s="53">
        <f t="shared" si="53"/>
        <v>0</v>
      </c>
      <c r="AF301" s="53">
        <f t="shared" si="54"/>
        <v>0</v>
      </c>
      <c r="AG301" s="53">
        <f t="shared" si="55"/>
        <v>0</v>
      </c>
      <c r="AH301" s="53">
        <f t="shared" si="56"/>
        <v>0</v>
      </c>
      <c r="AI301" s="53">
        <f t="shared" si="57"/>
        <v>0</v>
      </c>
      <c r="AJ301" s="53">
        <f t="shared" si="58"/>
        <v>0</v>
      </c>
    </row>
    <row r="302" spans="1:36" x14ac:dyDescent="0.25">
      <c r="A302" s="19"/>
      <c r="B302" s="19"/>
      <c r="C302" s="37"/>
      <c r="D302" s="19"/>
      <c r="E302" s="19"/>
      <c r="F302" s="19"/>
      <c r="G302" s="19"/>
      <c r="H302" s="19"/>
      <c r="I302" s="19"/>
      <c r="J302" s="19"/>
      <c r="K302" s="19"/>
      <c r="L302" s="19"/>
      <c r="M302" s="81">
        <f>IF(C302&gt;A_Stammdaten!$B$12,0,SUM(D302,E302,G302,I302:J302)-SUM(F302,H302,K302:L302))</f>
        <v>0</v>
      </c>
      <c r="N302" s="19"/>
      <c r="O302" s="19"/>
      <c r="P302" s="19"/>
      <c r="Q302" s="81">
        <f t="shared" si="59"/>
        <v>0</v>
      </c>
      <c r="R302" s="82">
        <f>IF(ISBLANK($B302),0,VLOOKUP($B302,Listen!$A$2:$C$45,2,FALSE))</f>
        <v>0</v>
      </c>
      <c r="S302" s="82">
        <f>IF(ISBLANK($B302),0,VLOOKUP($B302,Listen!$A$2:$C$45,3,FALSE))</f>
        <v>0</v>
      </c>
      <c r="T302" s="51">
        <f t="shared" si="51"/>
        <v>0</v>
      </c>
      <c r="U302" s="51">
        <f t="shared" si="60"/>
        <v>0</v>
      </c>
      <c r="V302" s="51">
        <f t="shared" si="60"/>
        <v>0</v>
      </c>
      <c r="W302" s="51">
        <f t="shared" si="60"/>
        <v>0</v>
      </c>
      <c r="X302" s="51">
        <f t="shared" si="60"/>
        <v>0</v>
      </c>
      <c r="Y302" s="51">
        <f t="shared" si="60"/>
        <v>0</v>
      </c>
      <c r="Z302" s="51">
        <f t="shared" si="60"/>
        <v>0</v>
      </c>
      <c r="AA302" s="53">
        <f t="shared" si="61"/>
        <v>0</v>
      </c>
      <c r="AB302" s="53">
        <f>IF(C302=A_Stammdaten!$B$12,D_SAV!$Q302-D_SAV!$AC302,HLOOKUP(A_Stammdaten!$B$12-1,$AD$4:$AJ$1000,ROW(C302)-3,FALSE)-$AC302)</f>
        <v>0</v>
      </c>
      <c r="AC302" s="53">
        <f>HLOOKUP(A_Stammdaten!$B$12,$AD$4:$AJ$1000,ROW(C302)-3,FALSE)</f>
        <v>0</v>
      </c>
      <c r="AD302" s="53">
        <f t="shared" si="52"/>
        <v>0</v>
      </c>
      <c r="AE302" s="53">
        <f t="shared" si="53"/>
        <v>0</v>
      </c>
      <c r="AF302" s="53">
        <f t="shared" si="54"/>
        <v>0</v>
      </c>
      <c r="AG302" s="53">
        <f t="shared" si="55"/>
        <v>0</v>
      </c>
      <c r="AH302" s="53">
        <f t="shared" si="56"/>
        <v>0</v>
      </c>
      <c r="AI302" s="53">
        <f t="shared" si="57"/>
        <v>0</v>
      </c>
      <c r="AJ302" s="53">
        <f t="shared" si="58"/>
        <v>0</v>
      </c>
    </row>
    <row r="303" spans="1:36" x14ac:dyDescent="0.25">
      <c r="A303" s="19"/>
      <c r="B303" s="19"/>
      <c r="C303" s="37"/>
      <c r="D303" s="19"/>
      <c r="E303" s="19"/>
      <c r="F303" s="19"/>
      <c r="G303" s="19"/>
      <c r="H303" s="19"/>
      <c r="I303" s="19"/>
      <c r="J303" s="19"/>
      <c r="K303" s="19"/>
      <c r="L303" s="19"/>
      <c r="M303" s="81">
        <f>IF(C303&gt;A_Stammdaten!$B$12,0,SUM(D303,E303,G303,I303:J303)-SUM(F303,H303,K303:L303))</f>
        <v>0</v>
      </c>
      <c r="N303" s="19"/>
      <c r="O303" s="19"/>
      <c r="P303" s="19"/>
      <c r="Q303" s="81">
        <f t="shared" si="59"/>
        <v>0</v>
      </c>
      <c r="R303" s="82">
        <f>IF(ISBLANK($B303),0,VLOOKUP($B303,Listen!$A$2:$C$45,2,FALSE))</f>
        <v>0</v>
      </c>
      <c r="S303" s="82">
        <f>IF(ISBLANK($B303),0,VLOOKUP($B303,Listen!$A$2:$C$45,3,FALSE))</f>
        <v>0</v>
      </c>
      <c r="T303" s="51">
        <f t="shared" si="51"/>
        <v>0</v>
      </c>
      <c r="U303" s="51">
        <f t="shared" si="60"/>
        <v>0</v>
      </c>
      <c r="V303" s="51">
        <f t="shared" si="60"/>
        <v>0</v>
      </c>
      <c r="W303" s="51">
        <f t="shared" si="60"/>
        <v>0</v>
      </c>
      <c r="X303" s="51">
        <f t="shared" si="60"/>
        <v>0</v>
      </c>
      <c r="Y303" s="51">
        <f t="shared" si="60"/>
        <v>0</v>
      </c>
      <c r="Z303" s="51">
        <f t="shared" si="60"/>
        <v>0</v>
      </c>
      <c r="AA303" s="53">
        <f t="shared" si="61"/>
        <v>0</v>
      </c>
      <c r="AB303" s="53">
        <f>IF(C303=A_Stammdaten!$B$12,D_SAV!$Q303-D_SAV!$AC303,HLOOKUP(A_Stammdaten!$B$12-1,$AD$4:$AJ$1000,ROW(C303)-3,FALSE)-$AC303)</f>
        <v>0</v>
      </c>
      <c r="AC303" s="53">
        <f>HLOOKUP(A_Stammdaten!$B$12,$AD$4:$AJ$1000,ROW(C303)-3,FALSE)</f>
        <v>0</v>
      </c>
      <c r="AD303" s="53">
        <f t="shared" si="52"/>
        <v>0</v>
      </c>
      <c r="AE303" s="53">
        <f t="shared" si="53"/>
        <v>0</v>
      </c>
      <c r="AF303" s="53">
        <f t="shared" si="54"/>
        <v>0</v>
      </c>
      <c r="AG303" s="53">
        <f t="shared" si="55"/>
        <v>0</v>
      </c>
      <c r="AH303" s="53">
        <f t="shared" si="56"/>
        <v>0</v>
      </c>
      <c r="AI303" s="53">
        <f t="shared" si="57"/>
        <v>0</v>
      </c>
      <c r="AJ303" s="53">
        <f t="shared" si="58"/>
        <v>0</v>
      </c>
    </row>
    <row r="304" spans="1:36" x14ac:dyDescent="0.25">
      <c r="A304" s="19"/>
      <c r="B304" s="19"/>
      <c r="C304" s="37"/>
      <c r="D304" s="19"/>
      <c r="E304" s="19"/>
      <c r="F304" s="19"/>
      <c r="G304" s="19"/>
      <c r="H304" s="19"/>
      <c r="I304" s="19"/>
      <c r="J304" s="19"/>
      <c r="K304" s="19"/>
      <c r="L304" s="19"/>
      <c r="M304" s="81">
        <f>IF(C304&gt;A_Stammdaten!$B$12,0,SUM(D304,E304,G304,I304:J304)-SUM(F304,H304,K304:L304))</f>
        <v>0</v>
      </c>
      <c r="N304" s="19"/>
      <c r="O304" s="19"/>
      <c r="P304" s="19"/>
      <c r="Q304" s="81">
        <f t="shared" si="59"/>
        <v>0</v>
      </c>
      <c r="R304" s="82">
        <f>IF(ISBLANK($B304),0,VLOOKUP($B304,Listen!$A$2:$C$45,2,FALSE))</f>
        <v>0</v>
      </c>
      <c r="S304" s="82">
        <f>IF(ISBLANK($B304),0,VLOOKUP($B304,Listen!$A$2:$C$45,3,FALSE))</f>
        <v>0</v>
      </c>
      <c r="T304" s="51">
        <f t="shared" si="51"/>
        <v>0</v>
      </c>
      <c r="U304" s="51">
        <f t="shared" si="60"/>
        <v>0</v>
      </c>
      <c r="V304" s="51">
        <f t="shared" si="60"/>
        <v>0</v>
      </c>
      <c r="W304" s="51">
        <f t="shared" si="60"/>
        <v>0</v>
      </c>
      <c r="X304" s="51">
        <f t="shared" si="60"/>
        <v>0</v>
      </c>
      <c r="Y304" s="51">
        <f t="shared" si="60"/>
        <v>0</v>
      </c>
      <c r="Z304" s="51">
        <f t="shared" si="60"/>
        <v>0</v>
      </c>
      <c r="AA304" s="53">
        <f t="shared" si="61"/>
        <v>0</v>
      </c>
      <c r="AB304" s="53">
        <f>IF(C304=A_Stammdaten!$B$12,D_SAV!$Q304-D_SAV!$AC304,HLOOKUP(A_Stammdaten!$B$12-1,$AD$4:$AJ$1000,ROW(C304)-3,FALSE)-$AC304)</f>
        <v>0</v>
      </c>
      <c r="AC304" s="53">
        <f>HLOOKUP(A_Stammdaten!$B$12,$AD$4:$AJ$1000,ROW(C304)-3,FALSE)</f>
        <v>0</v>
      </c>
      <c r="AD304" s="53">
        <f t="shared" si="52"/>
        <v>0</v>
      </c>
      <c r="AE304" s="53">
        <f t="shared" si="53"/>
        <v>0</v>
      </c>
      <c r="AF304" s="53">
        <f t="shared" si="54"/>
        <v>0</v>
      </c>
      <c r="AG304" s="53">
        <f t="shared" si="55"/>
        <v>0</v>
      </c>
      <c r="AH304" s="53">
        <f t="shared" si="56"/>
        <v>0</v>
      </c>
      <c r="AI304" s="53">
        <f t="shared" si="57"/>
        <v>0</v>
      </c>
      <c r="AJ304" s="53">
        <f t="shared" si="58"/>
        <v>0</v>
      </c>
    </row>
    <row r="305" spans="1:36" x14ac:dyDescent="0.25">
      <c r="A305" s="19"/>
      <c r="B305" s="19"/>
      <c r="C305" s="37"/>
      <c r="D305" s="19"/>
      <c r="E305" s="19"/>
      <c r="F305" s="19"/>
      <c r="G305" s="19"/>
      <c r="H305" s="19"/>
      <c r="I305" s="19"/>
      <c r="J305" s="19"/>
      <c r="K305" s="19"/>
      <c r="L305" s="19"/>
      <c r="M305" s="81">
        <f>IF(C305&gt;A_Stammdaten!$B$12,0,SUM(D305,E305,G305,I305:J305)-SUM(F305,H305,K305:L305))</f>
        <v>0</v>
      </c>
      <c r="N305" s="19"/>
      <c r="O305" s="19"/>
      <c r="P305" s="19"/>
      <c r="Q305" s="81">
        <f t="shared" si="59"/>
        <v>0</v>
      </c>
      <c r="R305" s="82">
        <f>IF(ISBLANK($B305),0,VLOOKUP($B305,Listen!$A$2:$C$45,2,FALSE))</f>
        <v>0</v>
      </c>
      <c r="S305" s="82">
        <f>IF(ISBLANK($B305),0,VLOOKUP($B305,Listen!$A$2:$C$45,3,FALSE))</f>
        <v>0</v>
      </c>
      <c r="T305" s="51">
        <f t="shared" si="51"/>
        <v>0</v>
      </c>
      <c r="U305" s="51">
        <f t="shared" si="60"/>
        <v>0</v>
      </c>
      <c r="V305" s="51">
        <f t="shared" si="60"/>
        <v>0</v>
      </c>
      <c r="W305" s="51">
        <f t="shared" si="60"/>
        <v>0</v>
      </c>
      <c r="X305" s="51">
        <f t="shared" si="60"/>
        <v>0</v>
      </c>
      <c r="Y305" s="51">
        <f t="shared" si="60"/>
        <v>0</v>
      </c>
      <c r="Z305" s="51">
        <f t="shared" si="60"/>
        <v>0</v>
      </c>
      <c r="AA305" s="53">
        <f t="shared" si="61"/>
        <v>0</v>
      </c>
      <c r="AB305" s="53">
        <f>IF(C305=A_Stammdaten!$B$12,D_SAV!$Q305-D_SAV!$AC305,HLOOKUP(A_Stammdaten!$B$12-1,$AD$4:$AJ$1000,ROW(C305)-3,FALSE)-$AC305)</f>
        <v>0</v>
      </c>
      <c r="AC305" s="53">
        <f>HLOOKUP(A_Stammdaten!$B$12,$AD$4:$AJ$1000,ROW(C305)-3,FALSE)</f>
        <v>0</v>
      </c>
      <c r="AD305" s="53">
        <f t="shared" si="52"/>
        <v>0</v>
      </c>
      <c r="AE305" s="53">
        <f t="shared" si="53"/>
        <v>0</v>
      </c>
      <c r="AF305" s="53">
        <f t="shared" si="54"/>
        <v>0</v>
      </c>
      <c r="AG305" s="53">
        <f t="shared" si="55"/>
        <v>0</v>
      </c>
      <c r="AH305" s="53">
        <f t="shared" si="56"/>
        <v>0</v>
      </c>
      <c r="AI305" s="53">
        <f t="shared" si="57"/>
        <v>0</v>
      </c>
      <c r="AJ305" s="53">
        <f t="shared" si="58"/>
        <v>0</v>
      </c>
    </row>
    <row r="306" spans="1:36" x14ac:dyDescent="0.25">
      <c r="A306" s="19"/>
      <c r="B306" s="19"/>
      <c r="C306" s="37"/>
      <c r="D306" s="19"/>
      <c r="E306" s="19"/>
      <c r="F306" s="19"/>
      <c r="G306" s="19"/>
      <c r="H306" s="19"/>
      <c r="I306" s="19"/>
      <c r="J306" s="19"/>
      <c r="K306" s="19"/>
      <c r="L306" s="19"/>
      <c r="M306" s="81">
        <f>IF(C306&gt;A_Stammdaten!$B$12,0,SUM(D306,E306,G306,I306:J306)-SUM(F306,H306,K306:L306))</f>
        <v>0</v>
      </c>
      <c r="N306" s="19"/>
      <c r="O306" s="19"/>
      <c r="P306" s="19"/>
      <c r="Q306" s="81">
        <f t="shared" si="59"/>
        <v>0</v>
      </c>
      <c r="R306" s="82">
        <f>IF(ISBLANK($B306),0,VLOOKUP($B306,Listen!$A$2:$C$45,2,FALSE))</f>
        <v>0</v>
      </c>
      <c r="S306" s="82">
        <f>IF(ISBLANK($B306),0,VLOOKUP($B306,Listen!$A$2:$C$45,3,FALSE))</f>
        <v>0</v>
      </c>
      <c r="T306" s="51">
        <f t="shared" si="51"/>
        <v>0</v>
      </c>
      <c r="U306" s="51">
        <f t="shared" si="60"/>
        <v>0</v>
      </c>
      <c r="V306" s="51">
        <f t="shared" si="60"/>
        <v>0</v>
      </c>
      <c r="W306" s="51">
        <f t="shared" si="60"/>
        <v>0</v>
      </c>
      <c r="X306" s="51">
        <f t="shared" si="60"/>
        <v>0</v>
      </c>
      <c r="Y306" s="51">
        <f t="shared" si="60"/>
        <v>0</v>
      </c>
      <c r="Z306" s="51">
        <f t="shared" si="60"/>
        <v>0</v>
      </c>
      <c r="AA306" s="53">
        <f t="shared" si="61"/>
        <v>0</v>
      </c>
      <c r="AB306" s="53">
        <f>IF(C306=A_Stammdaten!$B$12,D_SAV!$Q306-D_SAV!$AC306,HLOOKUP(A_Stammdaten!$B$12-1,$AD$4:$AJ$1000,ROW(C306)-3,FALSE)-$AC306)</f>
        <v>0</v>
      </c>
      <c r="AC306" s="53">
        <f>HLOOKUP(A_Stammdaten!$B$12,$AD$4:$AJ$1000,ROW(C306)-3,FALSE)</f>
        <v>0</v>
      </c>
      <c r="AD306" s="53">
        <f t="shared" si="52"/>
        <v>0</v>
      </c>
      <c r="AE306" s="53">
        <f t="shared" si="53"/>
        <v>0</v>
      </c>
      <c r="AF306" s="53">
        <f t="shared" si="54"/>
        <v>0</v>
      </c>
      <c r="AG306" s="53">
        <f t="shared" si="55"/>
        <v>0</v>
      </c>
      <c r="AH306" s="53">
        <f t="shared" si="56"/>
        <v>0</v>
      </c>
      <c r="AI306" s="53">
        <f t="shared" si="57"/>
        <v>0</v>
      </c>
      <c r="AJ306" s="53">
        <f t="shared" si="58"/>
        <v>0</v>
      </c>
    </row>
    <row r="307" spans="1:36" x14ac:dyDescent="0.25">
      <c r="A307" s="19"/>
      <c r="B307" s="19"/>
      <c r="C307" s="37"/>
      <c r="D307" s="19"/>
      <c r="E307" s="19"/>
      <c r="F307" s="19"/>
      <c r="G307" s="19"/>
      <c r="H307" s="19"/>
      <c r="I307" s="19"/>
      <c r="J307" s="19"/>
      <c r="K307" s="19"/>
      <c r="L307" s="19"/>
      <c r="M307" s="81">
        <f>IF(C307&gt;A_Stammdaten!$B$12,0,SUM(D307,E307,G307,I307:J307)-SUM(F307,H307,K307:L307))</f>
        <v>0</v>
      </c>
      <c r="N307" s="19"/>
      <c r="O307" s="19"/>
      <c r="P307" s="19"/>
      <c r="Q307" s="81">
        <f t="shared" si="59"/>
        <v>0</v>
      </c>
      <c r="R307" s="82">
        <f>IF(ISBLANK($B307),0,VLOOKUP($B307,Listen!$A$2:$C$45,2,FALSE))</f>
        <v>0</v>
      </c>
      <c r="S307" s="82">
        <f>IF(ISBLANK($B307),0,VLOOKUP($B307,Listen!$A$2:$C$45,3,FALSE))</f>
        <v>0</v>
      </c>
      <c r="T307" s="51">
        <f t="shared" si="51"/>
        <v>0</v>
      </c>
      <c r="U307" s="51">
        <f t="shared" si="60"/>
        <v>0</v>
      </c>
      <c r="V307" s="51">
        <f t="shared" si="60"/>
        <v>0</v>
      </c>
      <c r="W307" s="51">
        <f t="shared" si="60"/>
        <v>0</v>
      </c>
      <c r="X307" s="51">
        <f t="shared" si="60"/>
        <v>0</v>
      </c>
      <c r="Y307" s="51">
        <f t="shared" si="60"/>
        <v>0</v>
      </c>
      <c r="Z307" s="51">
        <f t="shared" si="60"/>
        <v>0</v>
      </c>
      <c r="AA307" s="53">
        <f t="shared" si="61"/>
        <v>0</v>
      </c>
      <c r="AB307" s="53">
        <f>IF(C307=A_Stammdaten!$B$12,D_SAV!$Q307-D_SAV!$AC307,HLOOKUP(A_Stammdaten!$B$12-1,$AD$4:$AJ$1000,ROW(C307)-3,FALSE)-$AC307)</f>
        <v>0</v>
      </c>
      <c r="AC307" s="53">
        <f>HLOOKUP(A_Stammdaten!$B$12,$AD$4:$AJ$1000,ROW(C307)-3,FALSE)</f>
        <v>0</v>
      </c>
      <c r="AD307" s="53">
        <f t="shared" si="52"/>
        <v>0</v>
      </c>
      <c r="AE307" s="53">
        <f t="shared" si="53"/>
        <v>0</v>
      </c>
      <c r="AF307" s="53">
        <f t="shared" si="54"/>
        <v>0</v>
      </c>
      <c r="AG307" s="53">
        <f t="shared" si="55"/>
        <v>0</v>
      </c>
      <c r="AH307" s="53">
        <f t="shared" si="56"/>
        <v>0</v>
      </c>
      <c r="AI307" s="53">
        <f t="shared" si="57"/>
        <v>0</v>
      </c>
      <c r="AJ307" s="53">
        <f t="shared" si="58"/>
        <v>0</v>
      </c>
    </row>
    <row r="308" spans="1:36" x14ac:dyDescent="0.25">
      <c r="A308" s="19"/>
      <c r="B308" s="19"/>
      <c r="C308" s="37"/>
      <c r="D308" s="19"/>
      <c r="E308" s="19"/>
      <c r="F308" s="19"/>
      <c r="G308" s="19"/>
      <c r="H308" s="19"/>
      <c r="I308" s="19"/>
      <c r="J308" s="19"/>
      <c r="K308" s="19"/>
      <c r="L308" s="19"/>
      <c r="M308" s="81">
        <f>IF(C308&gt;A_Stammdaten!$B$12,0,SUM(D308,E308,G308,I308:J308)-SUM(F308,H308,K308:L308))</f>
        <v>0</v>
      </c>
      <c r="N308" s="19"/>
      <c r="O308" s="19"/>
      <c r="P308" s="19"/>
      <c r="Q308" s="81">
        <f t="shared" si="59"/>
        <v>0</v>
      </c>
      <c r="R308" s="82">
        <f>IF(ISBLANK($B308),0,VLOOKUP($B308,Listen!$A$2:$C$45,2,FALSE))</f>
        <v>0</v>
      </c>
      <c r="S308" s="82">
        <f>IF(ISBLANK($B308),0,VLOOKUP($B308,Listen!$A$2:$C$45,3,FALSE))</f>
        <v>0</v>
      </c>
      <c r="T308" s="51">
        <f t="shared" si="51"/>
        <v>0</v>
      </c>
      <c r="U308" s="51">
        <f t="shared" si="60"/>
        <v>0</v>
      </c>
      <c r="V308" s="51">
        <f t="shared" si="60"/>
        <v>0</v>
      </c>
      <c r="W308" s="51">
        <f t="shared" si="60"/>
        <v>0</v>
      </c>
      <c r="X308" s="51">
        <f t="shared" si="60"/>
        <v>0</v>
      </c>
      <c r="Y308" s="51">
        <f t="shared" si="60"/>
        <v>0</v>
      </c>
      <c r="Z308" s="51">
        <f t="shared" si="60"/>
        <v>0</v>
      </c>
      <c r="AA308" s="53">
        <f t="shared" si="61"/>
        <v>0</v>
      </c>
      <c r="AB308" s="53">
        <f>IF(C308=A_Stammdaten!$B$12,D_SAV!$Q308-D_SAV!$AC308,HLOOKUP(A_Stammdaten!$B$12-1,$AD$4:$AJ$1000,ROW(C308)-3,FALSE)-$AC308)</f>
        <v>0</v>
      </c>
      <c r="AC308" s="53">
        <f>HLOOKUP(A_Stammdaten!$B$12,$AD$4:$AJ$1000,ROW(C308)-3,FALSE)</f>
        <v>0</v>
      </c>
      <c r="AD308" s="53">
        <f t="shared" si="52"/>
        <v>0</v>
      </c>
      <c r="AE308" s="53">
        <f t="shared" si="53"/>
        <v>0</v>
      </c>
      <c r="AF308" s="53">
        <f t="shared" si="54"/>
        <v>0</v>
      </c>
      <c r="AG308" s="53">
        <f t="shared" si="55"/>
        <v>0</v>
      </c>
      <c r="AH308" s="53">
        <f t="shared" si="56"/>
        <v>0</v>
      </c>
      <c r="AI308" s="53">
        <f t="shared" si="57"/>
        <v>0</v>
      </c>
      <c r="AJ308" s="53">
        <f t="shared" si="58"/>
        <v>0</v>
      </c>
    </row>
    <row r="309" spans="1:36" x14ac:dyDescent="0.25">
      <c r="A309" s="19"/>
      <c r="B309" s="19"/>
      <c r="C309" s="37"/>
      <c r="D309" s="19"/>
      <c r="E309" s="19"/>
      <c r="F309" s="19"/>
      <c r="G309" s="19"/>
      <c r="H309" s="19"/>
      <c r="I309" s="19"/>
      <c r="J309" s="19"/>
      <c r="K309" s="19"/>
      <c r="L309" s="19"/>
      <c r="M309" s="81">
        <f>IF(C309&gt;A_Stammdaten!$B$12,0,SUM(D309,E309,G309,I309:J309)-SUM(F309,H309,K309:L309))</f>
        <v>0</v>
      </c>
      <c r="N309" s="19"/>
      <c r="O309" s="19"/>
      <c r="P309" s="19"/>
      <c r="Q309" s="81">
        <f t="shared" si="59"/>
        <v>0</v>
      </c>
      <c r="R309" s="82">
        <f>IF(ISBLANK($B309),0,VLOOKUP($B309,Listen!$A$2:$C$45,2,FALSE))</f>
        <v>0</v>
      </c>
      <c r="S309" s="82">
        <f>IF(ISBLANK($B309),0,VLOOKUP($B309,Listen!$A$2:$C$45,3,FALSE))</f>
        <v>0</v>
      </c>
      <c r="T309" s="51">
        <f t="shared" si="51"/>
        <v>0</v>
      </c>
      <c r="U309" s="51">
        <f t="shared" si="60"/>
        <v>0</v>
      </c>
      <c r="V309" s="51">
        <f t="shared" si="60"/>
        <v>0</v>
      </c>
      <c r="W309" s="51">
        <f t="shared" si="60"/>
        <v>0</v>
      </c>
      <c r="X309" s="51">
        <f t="shared" si="60"/>
        <v>0</v>
      </c>
      <c r="Y309" s="51">
        <f t="shared" si="60"/>
        <v>0</v>
      </c>
      <c r="Z309" s="51">
        <f t="shared" si="60"/>
        <v>0</v>
      </c>
      <c r="AA309" s="53">
        <f t="shared" si="61"/>
        <v>0</v>
      </c>
      <c r="AB309" s="53">
        <f>IF(C309=A_Stammdaten!$B$12,D_SAV!$Q309-D_SAV!$AC309,HLOOKUP(A_Stammdaten!$B$12-1,$AD$4:$AJ$1000,ROW(C309)-3,FALSE)-$AC309)</f>
        <v>0</v>
      </c>
      <c r="AC309" s="53">
        <f>HLOOKUP(A_Stammdaten!$B$12,$AD$4:$AJ$1000,ROW(C309)-3,FALSE)</f>
        <v>0</v>
      </c>
      <c r="AD309" s="53">
        <f t="shared" si="52"/>
        <v>0</v>
      </c>
      <c r="AE309" s="53">
        <f t="shared" si="53"/>
        <v>0</v>
      </c>
      <c r="AF309" s="53">
        <f t="shared" si="54"/>
        <v>0</v>
      </c>
      <c r="AG309" s="53">
        <f t="shared" si="55"/>
        <v>0</v>
      </c>
      <c r="AH309" s="53">
        <f t="shared" si="56"/>
        <v>0</v>
      </c>
      <c r="AI309" s="53">
        <f t="shared" si="57"/>
        <v>0</v>
      </c>
      <c r="AJ309" s="53">
        <f t="shared" si="58"/>
        <v>0</v>
      </c>
    </row>
    <row r="310" spans="1:36" x14ac:dyDescent="0.25">
      <c r="A310" s="19"/>
      <c r="B310" s="19"/>
      <c r="C310" s="37"/>
      <c r="D310" s="19"/>
      <c r="E310" s="19"/>
      <c r="F310" s="19"/>
      <c r="G310" s="19"/>
      <c r="H310" s="19"/>
      <c r="I310" s="19"/>
      <c r="J310" s="19"/>
      <c r="K310" s="19"/>
      <c r="L310" s="19"/>
      <c r="M310" s="81">
        <f>IF(C310&gt;A_Stammdaten!$B$12,0,SUM(D310,E310,G310,I310:J310)-SUM(F310,H310,K310:L310))</f>
        <v>0</v>
      </c>
      <c r="N310" s="19"/>
      <c r="O310" s="19"/>
      <c r="P310" s="19"/>
      <c r="Q310" s="81">
        <f t="shared" si="59"/>
        <v>0</v>
      </c>
      <c r="R310" s="82">
        <f>IF(ISBLANK($B310),0,VLOOKUP($B310,Listen!$A$2:$C$45,2,FALSE))</f>
        <v>0</v>
      </c>
      <c r="S310" s="82">
        <f>IF(ISBLANK($B310),0,VLOOKUP($B310,Listen!$A$2:$C$45,3,FALSE))</f>
        <v>0</v>
      </c>
      <c r="T310" s="51">
        <f t="shared" si="51"/>
        <v>0</v>
      </c>
      <c r="U310" s="51">
        <f t="shared" si="60"/>
        <v>0</v>
      </c>
      <c r="V310" s="51">
        <f t="shared" si="60"/>
        <v>0</v>
      </c>
      <c r="W310" s="51">
        <f t="shared" si="60"/>
        <v>0</v>
      </c>
      <c r="X310" s="51">
        <f t="shared" si="60"/>
        <v>0</v>
      </c>
      <c r="Y310" s="51">
        <f t="shared" si="60"/>
        <v>0</v>
      </c>
      <c r="Z310" s="51">
        <f t="shared" si="60"/>
        <v>0</v>
      </c>
      <c r="AA310" s="53">
        <f t="shared" si="61"/>
        <v>0</v>
      </c>
      <c r="AB310" s="53">
        <f>IF(C310=A_Stammdaten!$B$12,D_SAV!$Q310-D_SAV!$AC310,HLOOKUP(A_Stammdaten!$B$12-1,$AD$4:$AJ$1000,ROW(C310)-3,FALSE)-$AC310)</f>
        <v>0</v>
      </c>
      <c r="AC310" s="53">
        <f>HLOOKUP(A_Stammdaten!$B$12,$AD$4:$AJ$1000,ROW(C310)-3,FALSE)</f>
        <v>0</v>
      </c>
      <c r="AD310" s="53">
        <f t="shared" si="52"/>
        <v>0</v>
      </c>
      <c r="AE310" s="53">
        <f t="shared" si="53"/>
        <v>0</v>
      </c>
      <c r="AF310" s="53">
        <f t="shared" si="54"/>
        <v>0</v>
      </c>
      <c r="AG310" s="53">
        <f t="shared" si="55"/>
        <v>0</v>
      </c>
      <c r="AH310" s="53">
        <f t="shared" si="56"/>
        <v>0</v>
      </c>
      <c r="AI310" s="53">
        <f t="shared" si="57"/>
        <v>0</v>
      </c>
      <c r="AJ310" s="53">
        <f t="shared" si="58"/>
        <v>0</v>
      </c>
    </row>
    <row r="311" spans="1:36" x14ac:dyDescent="0.25">
      <c r="A311" s="19"/>
      <c r="B311" s="19"/>
      <c r="C311" s="37"/>
      <c r="D311" s="19"/>
      <c r="E311" s="19"/>
      <c r="F311" s="19"/>
      <c r="G311" s="19"/>
      <c r="H311" s="19"/>
      <c r="I311" s="19"/>
      <c r="J311" s="19"/>
      <c r="K311" s="19"/>
      <c r="L311" s="19"/>
      <c r="M311" s="81">
        <f>IF(C311&gt;A_Stammdaten!$B$12,0,SUM(D311,E311,G311,I311:J311)-SUM(F311,H311,K311:L311))</f>
        <v>0</v>
      </c>
      <c r="N311" s="19"/>
      <c r="O311" s="19"/>
      <c r="P311" s="19"/>
      <c r="Q311" s="81">
        <f t="shared" si="59"/>
        <v>0</v>
      </c>
      <c r="R311" s="82">
        <f>IF(ISBLANK($B311),0,VLOOKUP($B311,Listen!$A$2:$C$45,2,FALSE))</f>
        <v>0</v>
      </c>
      <c r="S311" s="82">
        <f>IF(ISBLANK($B311),0,VLOOKUP($B311,Listen!$A$2:$C$45,3,FALSE))</f>
        <v>0</v>
      </c>
      <c r="T311" s="51">
        <f t="shared" si="51"/>
        <v>0</v>
      </c>
      <c r="U311" s="51">
        <f t="shared" si="60"/>
        <v>0</v>
      </c>
      <c r="V311" s="51">
        <f t="shared" si="60"/>
        <v>0</v>
      </c>
      <c r="W311" s="51">
        <f t="shared" si="60"/>
        <v>0</v>
      </c>
      <c r="X311" s="51">
        <f t="shared" si="60"/>
        <v>0</v>
      </c>
      <c r="Y311" s="51">
        <f t="shared" si="60"/>
        <v>0</v>
      </c>
      <c r="Z311" s="51">
        <f t="shared" si="60"/>
        <v>0</v>
      </c>
      <c r="AA311" s="53">
        <f t="shared" si="61"/>
        <v>0</v>
      </c>
      <c r="AB311" s="53">
        <f>IF(C311=A_Stammdaten!$B$12,D_SAV!$Q311-D_SAV!$AC311,HLOOKUP(A_Stammdaten!$B$12-1,$AD$4:$AJ$1000,ROW(C311)-3,FALSE)-$AC311)</f>
        <v>0</v>
      </c>
      <c r="AC311" s="53">
        <f>HLOOKUP(A_Stammdaten!$B$12,$AD$4:$AJ$1000,ROW(C311)-3,FALSE)</f>
        <v>0</v>
      </c>
      <c r="AD311" s="53">
        <f t="shared" si="52"/>
        <v>0</v>
      </c>
      <c r="AE311" s="53">
        <f t="shared" si="53"/>
        <v>0</v>
      </c>
      <c r="AF311" s="53">
        <f t="shared" si="54"/>
        <v>0</v>
      </c>
      <c r="AG311" s="53">
        <f t="shared" si="55"/>
        <v>0</v>
      </c>
      <c r="AH311" s="53">
        <f t="shared" si="56"/>
        <v>0</v>
      </c>
      <c r="AI311" s="53">
        <f t="shared" si="57"/>
        <v>0</v>
      </c>
      <c r="AJ311" s="53">
        <f t="shared" si="58"/>
        <v>0</v>
      </c>
    </row>
    <row r="312" spans="1:36" x14ac:dyDescent="0.25">
      <c r="A312" s="19"/>
      <c r="B312" s="19"/>
      <c r="C312" s="37"/>
      <c r="D312" s="19"/>
      <c r="E312" s="19"/>
      <c r="F312" s="19"/>
      <c r="G312" s="19"/>
      <c r="H312" s="19"/>
      <c r="I312" s="19"/>
      <c r="J312" s="19"/>
      <c r="K312" s="19"/>
      <c r="L312" s="19"/>
      <c r="M312" s="81">
        <f>IF(C312&gt;A_Stammdaten!$B$12,0,SUM(D312,E312,G312,I312:J312)-SUM(F312,H312,K312:L312))</f>
        <v>0</v>
      </c>
      <c r="N312" s="19"/>
      <c r="O312" s="19"/>
      <c r="P312" s="19"/>
      <c r="Q312" s="81">
        <f t="shared" si="59"/>
        <v>0</v>
      </c>
      <c r="R312" s="82">
        <f>IF(ISBLANK($B312),0,VLOOKUP($B312,Listen!$A$2:$C$45,2,FALSE))</f>
        <v>0</v>
      </c>
      <c r="S312" s="82">
        <f>IF(ISBLANK($B312),0,VLOOKUP($B312,Listen!$A$2:$C$45,3,FALSE))</f>
        <v>0</v>
      </c>
      <c r="T312" s="51">
        <f t="shared" si="51"/>
        <v>0</v>
      </c>
      <c r="U312" s="51">
        <f t="shared" si="60"/>
        <v>0</v>
      </c>
      <c r="V312" s="51">
        <f t="shared" si="60"/>
        <v>0</v>
      </c>
      <c r="W312" s="51">
        <f t="shared" si="60"/>
        <v>0</v>
      </c>
      <c r="X312" s="51">
        <f t="shared" si="60"/>
        <v>0</v>
      </c>
      <c r="Y312" s="51">
        <f t="shared" si="60"/>
        <v>0</v>
      </c>
      <c r="Z312" s="51">
        <f t="shared" si="60"/>
        <v>0</v>
      </c>
      <c r="AA312" s="53">
        <f t="shared" si="61"/>
        <v>0</v>
      </c>
      <c r="AB312" s="53">
        <f>IF(C312=A_Stammdaten!$B$12,D_SAV!$Q312-D_SAV!$AC312,HLOOKUP(A_Stammdaten!$B$12-1,$AD$4:$AJ$1000,ROW(C312)-3,FALSE)-$AC312)</f>
        <v>0</v>
      </c>
      <c r="AC312" s="53">
        <f>HLOOKUP(A_Stammdaten!$B$12,$AD$4:$AJ$1000,ROW(C312)-3,FALSE)</f>
        <v>0</v>
      </c>
      <c r="AD312" s="53">
        <f t="shared" si="52"/>
        <v>0</v>
      </c>
      <c r="AE312" s="53">
        <f t="shared" si="53"/>
        <v>0</v>
      </c>
      <c r="AF312" s="53">
        <f t="shared" si="54"/>
        <v>0</v>
      </c>
      <c r="AG312" s="53">
        <f t="shared" si="55"/>
        <v>0</v>
      </c>
      <c r="AH312" s="53">
        <f t="shared" si="56"/>
        <v>0</v>
      </c>
      <c r="AI312" s="53">
        <f t="shared" si="57"/>
        <v>0</v>
      </c>
      <c r="AJ312" s="53">
        <f t="shared" si="58"/>
        <v>0</v>
      </c>
    </row>
    <row r="313" spans="1:36" x14ac:dyDescent="0.25">
      <c r="A313" s="19"/>
      <c r="B313" s="19"/>
      <c r="C313" s="37"/>
      <c r="D313" s="19"/>
      <c r="E313" s="19"/>
      <c r="F313" s="19"/>
      <c r="G313" s="19"/>
      <c r="H313" s="19"/>
      <c r="I313" s="19"/>
      <c r="J313" s="19"/>
      <c r="K313" s="19"/>
      <c r="L313" s="19"/>
      <c r="M313" s="81">
        <f>IF(C313&gt;A_Stammdaten!$B$12,0,SUM(D313,E313,G313,I313:J313)-SUM(F313,H313,K313:L313))</f>
        <v>0</v>
      </c>
      <c r="N313" s="19"/>
      <c r="O313" s="19"/>
      <c r="P313" s="19"/>
      <c r="Q313" s="81">
        <f t="shared" si="59"/>
        <v>0</v>
      </c>
      <c r="R313" s="82">
        <f>IF(ISBLANK($B313),0,VLOOKUP($B313,Listen!$A$2:$C$45,2,FALSE))</f>
        <v>0</v>
      </c>
      <c r="S313" s="82">
        <f>IF(ISBLANK($B313),0,VLOOKUP($B313,Listen!$A$2:$C$45,3,FALSE))</f>
        <v>0</v>
      </c>
      <c r="T313" s="51">
        <f t="shared" si="51"/>
        <v>0</v>
      </c>
      <c r="U313" s="51">
        <f t="shared" si="60"/>
        <v>0</v>
      </c>
      <c r="V313" s="51">
        <f t="shared" si="60"/>
        <v>0</v>
      </c>
      <c r="W313" s="51">
        <f t="shared" si="60"/>
        <v>0</v>
      </c>
      <c r="X313" s="51">
        <f t="shared" si="60"/>
        <v>0</v>
      </c>
      <c r="Y313" s="51">
        <f t="shared" si="60"/>
        <v>0</v>
      </c>
      <c r="Z313" s="51">
        <f t="shared" si="60"/>
        <v>0</v>
      </c>
      <c r="AA313" s="53">
        <f t="shared" si="61"/>
        <v>0</v>
      </c>
      <c r="AB313" s="53">
        <f>IF(C313=A_Stammdaten!$B$12,D_SAV!$Q313-D_SAV!$AC313,HLOOKUP(A_Stammdaten!$B$12-1,$AD$4:$AJ$1000,ROW(C313)-3,FALSE)-$AC313)</f>
        <v>0</v>
      </c>
      <c r="AC313" s="53">
        <f>HLOOKUP(A_Stammdaten!$B$12,$AD$4:$AJ$1000,ROW(C313)-3,FALSE)</f>
        <v>0</v>
      </c>
      <c r="AD313" s="53">
        <f t="shared" si="52"/>
        <v>0</v>
      </c>
      <c r="AE313" s="53">
        <f t="shared" si="53"/>
        <v>0</v>
      </c>
      <c r="AF313" s="53">
        <f t="shared" si="54"/>
        <v>0</v>
      </c>
      <c r="AG313" s="53">
        <f t="shared" si="55"/>
        <v>0</v>
      </c>
      <c r="AH313" s="53">
        <f t="shared" si="56"/>
        <v>0</v>
      </c>
      <c r="AI313" s="53">
        <f t="shared" si="57"/>
        <v>0</v>
      </c>
      <c r="AJ313" s="53">
        <f t="shared" si="58"/>
        <v>0</v>
      </c>
    </row>
    <row r="314" spans="1:36" x14ac:dyDescent="0.25">
      <c r="A314" s="19"/>
      <c r="B314" s="19"/>
      <c r="C314" s="37"/>
      <c r="D314" s="19"/>
      <c r="E314" s="19"/>
      <c r="F314" s="19"/>
      <c r="G314" s="19"/>
      <c r="H314" s="19"/>
      <c r="I314" s="19"/>
      <c r="J314" s="19"/>
      <c r="K314" s="19"/>
      <c r="L314" s="19"/>
      <c r="M314" s="81">
        <f>IF(C314&gt;A_Stammdaten!$B$12,0,SUM(D314,E314,G314,I314:J314)-SUM(F314,H314,K314:L314))</f>
        <v>0</v>
      </c>
      <c r="N314" s="19"/>
      <c r="O314" s="19"/>
      <c r="P314" s="19"/>
      <c r="Q314" s="81">
        <f t="shared" si="59"/>
        <v>0</v>
      </c>
      <c r="R314" s="82">
        <f>IF(ISBLANK($B314),0,VLOOKUP($B314,Listen!$A$2:$C$45,2,FALSE))</f>
        <v>0</v>
      </c>
      <c r="S314" s="82">
        <f>IF(ISBLANK($B314),0,VLOOKUP($B314,Listen!$A$2:$C$45,3,FALSE))</f>
        <v>0</v>
      </c>
      <c r="T314" s="51">
        <f t="shared" si="51"/>
        <v>0</v>
      </c>
      <c r="U314" s="51">
        <f t="shared" si="60"/>
        <v>0</v>
      </c>
      <c r="V314" s="51">
        <f t="shared" si="60"/>
        <v>0</v>
      </c>
      <c r="W314" s="51">
        <f t="shared" si="60"/>
        <v>0</v>
      </c>
      <c r="X314" s="51">
        <f t="shared" si="60"/>
        <v>0</v>
      </c>
      <c r="Y314" s="51">
        <f t="shared" si="60"/>
        <v>0</v>
      </c>
      <c r="Z314" s="51">
        <f t="shared" si="60"/>
        <v>0</v>
      </c>
      <c r="AA314" s="53">
        <f t="shared" si="61"/>
        <v>0</v>
      </c>
      <c r="AB314" s="53">
        <f>IF(C314=A_Stammdaten!$B$12,D_SAV!$Q314-D_SAV!$AC314,HLOOKUP(A_Stammdaten!$B$12-1,$AD$4:$AJ$1000,ROW(C314)-3,FALSE)-$AC314)</f>
        <v>0</v>
      </c>
      <c r="AC314" s="53">
        <f>HLOOKUP(A_Stammdaten!$B$12,$AD$4:$AJ$1000,ROW(C314)-3,FALSE)</f>
        <v>0</v>
      </c>
      <c r="AD314" s="53">
        <f t="shared" si="52"/>
        <v>0</v>
      </c>
      <c r="AE314" s="53">
        <f t="shared" si="53"/>
        <v>0</v>
      </c>
      <c r="AF314" s="53">
        <f t="shared" si="54"/>
        <v>0</v>
      </c>
      <c r="AG314" s="53">
        <f t="shared" si="55"/>
        <v>0</v>
      </c>
      <c r="AH314" s="53">
        <f t="shared" si="56"/>
        <v>0</v>
      </c>
      <c r="AI314" s="53">
        <f t="shared" si="57"/>
        <v>0</v>
      </c>
      <c r="AJ314" s="53">
        <f t="shared" si="58"/>
        <v>0</v>
      </c>
    </row>
    <row r="315" spans="1:36" x14ac:dyDescent="0.25">
      <c r="A315" s="19"/>
      <c r="B315" s="19"/>
      <c r="C315" s="37"/>
      <c r="D315" s="19"/>
      <c r="E315" s="19"/>
      <c r="F315" s="19"/>
      <c r="G315" s="19"/>
      <c r="H315" s="19"/>
      <c r="I315" s="19"/>
      <c r="J315" s="19"/>
      <c r="K315" s="19"/>
      <c r="L315" s="19"/>
      <c r="M315" s="81">
        <f>IF(C315&gt;A_Stammdaten!$B$12,0,SUM(D315,E315,G315,I315:J315)-SUM(F315,H315,K315:L315))</f>
        <v>0</v>
      </c>
      <c r="N315" s="19"/>
      <c r="O315" s="19"/>
      <c r="P315" s="19"/>
      <c r="Q315" s="81">
        <f t="shared" si="59"/>
        <v>0</v>
      </c>
      <c r="R315" s="82">
        <f>IF(ISBLANK($B315),0,VLOOKUP($B315,Listen!$A$2:$C$45,2,FALSE))</f>
        <v>0</v>
      </c>
      <c r="S315" s="82">
        <f>IF(ISBLANK($B315),0,VLOOKUP($B315,Listen!$A$2:$C$45,3,FALSE))</f>
        <v>0</v>
      </c>
      <c r="T315" s="51">
        <f t="shared" si="51"/>
        <v>0</v>
      </c>
      <c r="U315" s="51">
        <f t="shared" si="60"/>
        <v>0</v>
      </c>
      <c r="V315" s="51">
        <f t="shared" si="60"/>
        <v>0</v>
      </c>
      <c r="W315" s="51">
        <f t="shared" si="60"/>
        <v>0</v>
      </c>
      <c r="X315" s="51">
        <f t="shared" si="60"/>
        <v>0</v>
      </c>
      <c r="Y315" s="51">
        <f t="shared" si="60"/>
        <v>0</v>
      </c>
      <c r="Z315" s="51">
        <f t="shared" si="60"/>
        <v>0</v>
      </c>
      <c r="AA315" s="53">
        <f t="shared" si="61"/>
        <v>0</v>
      </c>
      <c r="AB315" s="53">
        <f>IF(C315=A_Stammdaten!$B$12,D_SAV!$Q315-D_SAV!$AC315,HLOOKUP(A_Stammdaten!$B$12-1,$AD$4:$AJ$1000,ROW(C315)-3,FALSE)-$AC315)</f>
        <v>0</v>
      </c>
      <c r="AC315" s="53">
        <f>HLOOKUP(A_Stammdaten!$B$12,$AD$4:$AJ$1000,ROW(C315)-3,FALSE)</f>
        <v>0</v>
      </c>
      <c r="AD315" s="53">
        <f t="shared" si="52"/>
        <v>0</v>
      </c>
      <c r="AE315" s="53">
        <f t="shared" si="53"/>
        <v>0</v>
      </c>
      <c r="AF315" s="53">
        <f t="shared" si="54"/>
        <v>0</v>
      </c>
      <c r="AG315" s="53">
        <f t="shared" si="55"/>
        <v>0</v>
      </c>
      <c r="AH315" s="53">
        <f t="shared" si="56"/>
        <v>0</v>
      </c>
      <c r="AI315" s="53">
        <f t="shared" si="57"/>
        <v>0</v>
      </c>
      <c r="AJ315" s="53">
        <f t="shared" si="58"/>
        <v>0</v>
      </c>
    </row>
    <row r="316" spans="1:36" x14ac:dyDescent="0.25">
      <c r="A316" s="19"/>
      <c r="B316" s="19"/>
      <c r="C316" s="37"/>
      <c r="D316" s="19"/>
      <c r="E316" s="19"/>
      <c r="F316" s="19"/>
      <c r="G316" s="19"/>
      <c r="H316" s="19"/>
      <c r="I316" s="19"/>
      <c r="J316" s="19"/>
      <c r="K316" s="19"/>
      <c r="L316" s="19"/>
      <c r="M316" s="81">
        <f>IF(C316&gt;A_Stammdaten!$B$12,0,SUM(D316,E316,G316,I316:J316)-SUM(F316,H316,K316:L316))</f>
        <v>0</v>
      </c>
      <c r="N316" s="19"/>
      <c r="O316" s="19"/>
      <c r="P316" s="19"/>
      <c r="Q316" s="81">
        <f t="shared" si="59"/>
        <v>0</v>
      </c>
      <c r="R316" s="82">
        <f>IF(ISBLANK($B316),0,VLOOKUP($B316,Listen!$A$2:$C$45,2,FALSE))</f>
        <v>0</v>
      </c>
      <c r="S316" s="82">
        <f>IF(ISBLANK($B316),0,VLOOKUP($B316,Listen!$A$2:$C$45,3,FALSE))</f>
        <v>0</v>
      </c>
      <c r="T316" s="51">
        <f t="shared" si="51"/>
        <v>0</v>
      </c>
      <c r="U316" s="51">
        <f t="shared" si="60"/>
        <v>0</v>
      </c>
      <c r="V316" s="51">
        <f t="shared" si="60"/>
        <v>0</v>
      </c>
      <c r="W316" s="51">
        <f t="shared" si="60"/>
        <v>0</v>
      </c>
      <c r="X316" s="51">
        <f t="shared" si="60"/>
        <v>0</v>
      </c>
      <c r="Y316" s="51">
        <f t="shared" si="60"/>
        <v>0</v>
      </c>
      <c r="Z316" s="51">
        <f t="shared" si="60"/>
        <v>0</v>
      </c>
      <c r="AA316" s="53">
        <f t="shared" si="61"/>
        <v>0</v>
      </c>
      <c r="AB316" s="53">
        <f>IF(C316=A_Stammdaten!$B$12,D_SAV!$Q316-D_SAV!$AC316,HLOOKUP(A_Stammdaten!$B$12-1,$AD$4:$AJ$1000,ROW(C316)-3,FALSE)-$AC316)</f>
        <v>0</v>
      </c>
      <c r="AC316" s="53">
        <f>HLOOKUP(A_Stammdaten!$B$12,$AD$4:$AJ$1000,ROW(C316)-3,FALSE)</f>
        <v>0</v>
      </c>
      <c r="AD316" s="53">
        <f t="shared" si="52"/>
        <v>0</v>
      </c>
      <c r="AE316" s="53">
        <f t="shared" si="53"/>
        <v>0</v>
      </c>
      <c r="AF316" s="53">
        <f t="shared" si="54"/>
        <v>0</v>
      </c>
      <c r="AG316" s="53">
        <f t="shared" si="55"/>
        <v>0</v>
      </c>
      <c r="AH316" s="53">
        <f t="shared" si="56"/>
        <v>0</v>
      </c>
      <c r="AI316" s="53">
        <f t="shared" si="57"/>
        <v>0</v>
      </c>
      <c r="AJ316" s="53">
        <f t="shared" si="58"/>
        <v>0</v>
      </c>
    </row>
    <row r="317" spans="1:36" x14ac:dyDescent="0.25">
      <c r="A317" s="19"/>
      <c r="B317" s="19"/>
      <c r="C317" s="37"/>
      <c r="D317" s="19"/>
      <c r="E317" s="19"/>
      <c r="F317" s="19"/>
      <c r="G317" s="19"/>
      <c r="H317" s="19"/>
      <c r="I317" s="19"/>
      <c r="J317" s="19"/>
      <c r="K317" s="19"/>
      <c r="L317" s="19"/>
      <c r="M317" s="81">
        <f>IF(C317&gt;A_Stammdaten!$B$12,0,SUM(D317,E317,G317,I317:J317)-SUM(F317,H317,K317:L317))</f>
        <v>0</v>
      </c>
      <c r="N317" s="19"/>
      <c r="O317" s="19"/>
      <c r="P317" s="19"/>
      <c r="Q317" s="81">
        <f t="shared" si="59"/>
        <v>0</v>
      </c>
      <c r="R317" s="82">
        <f>IF(ISBLANK($B317),0,VLOOKUP($B317,Listen!$A$2:$C$45,2,FALSE))</f>
        <v>0</v>
      </c>
      <c r="S317" s="82">
        <f>IF(ISBLANK($B317),0,VLOOKUP($B317,Listen!$A$2:$C$45,3,FALSE))</f>
        <v>0</v>
      </c>
      <c r="T317" s="51">
        <f t="shared" si="51"/>
        <v>0</v>
      </c>
      <c r="U317" s="51">
        <f t="shared" si="60"/>
        <v>0</v>
      </c>
      <c r="V317" s="51">
        <f t="shared" si="60"/>
        <v>0</v>
      </c>
      <c r="W317" s="51">
        <f t="shared" si="60"/>
        <v>0</v>
      </c>
      <c r="X317" s="51">
        <f t="shared" si="60"/>
        <v>0</v>
      </c>
      <c r="Y317" s="51">
        <f t="shared" si="60"/>
        <v>0</v>
      </c>
      <c r="Z317" s="51">
        <f t="shared" si="60"/>
        <v>0</v>
      </c>
      <c r="AA317" s="53">
        <f t="shared" si="61"/>
        <v>0</v>
      </c>
      <c r="AB317" s="53">
        <f>IF(C317=A_Stammdaten!$B$12,D_SAV!$Q317-D_SAV!$AC317,HLOOKUP(A_Stammdaten!$B$12-1,$AD$4:$AJ$1000,ROW(C317)-3,FALSE)-$AC317)</f>
        <v>0</v>
      </c>
      <c r="AC317" s="53">
        <f>HLOOKUP(A_Stammdaten!$B$12,$AD$4:$AJ$1000,ROW(C317)-3,FALSE)</f>
        <v>0</v>
      </c>
      <c r="AD317" s="53">
        <f t="shared" si="52"/>
        <v>0</v>
      </c>
      <c r="AE317" s="53">
        <f t="shared" si="53"/>
        <v>0</v>
      </c>
      <c r="AF317" s="53">
        <f t="shared" si="54"/>
        <v>0</v>
      </c>
      <c r="AG317" s="53">
        <f t="shared" si="55"/>
        <v>0</v>
      </c>
      <c r="AH317" s="53">
        <f t="shared" si="56"/>
        <v>0</v>
      </c>
      <c r="AI317" s="53">
        <f t="shared" si="57"/>
        <v>0</v>
      </c>
      <c r="AJ317" s="53">
        <f t="shared" si="58"/>
        <v>0</v>
      </c>
    </row>
    <row r="318" spans="1:36" x14ac:dyDescent="0.25">
      <c r="A318" s="19"/>
      <c r="B318" s="19"/>
      <c r="C318" s="37"/>
      <c r="D318" s="19"/>
      <c r="E318" s="19"/>
      <c r="F318" s="19"/>
      <c r="G318" s="19"/>
      <c r="H318" s="19"/>
      <c r="I318" s="19"/>
      <c r="J318" s="19"/>
      <c r="K318" s="19"/>
      <c r="L318" s="19"/>
      <c r="M318" s="81">
        <f>IF(C318&gt;A_Stammdaten!$B$12,0,SUM(D318,E318,G318,I318:J318)-SUM(F318,H318,K318:L318))</f>
        <v>0</v>
      </c>
      <c r="N318" s="19"/>
      <c r="O318" s="19"/>
      <c r="P318" s="19"/>
      <c r="Q318" s="81">
        <f t="shared" si="59"/>
        <v>0</v>
      </c>
      <c r="R318" s="82">
        <f>IF(ISBLANK($B318),0,VLOOKUP($B318,Listen!$A$2:$C$45,2,FALSE))</f>
        <v>0</v>
      </c>
      <c r="S318" s="82">
        <f>IF(ISBLANK($B318),0,VLOOKUP($B318,Listen!$A$2:$C$45,3,FALSE))</f>
        <v>0</v>
      </c>
      <c r="T318" s="51">
        <f t="shared" si="51"/>
        <v>0</v>
      </c>
      <c r="U318" s="51">
        <f t="shared" si="60"/>
        <v>0</v>
      </c>
      <c r="V318" s="51">
        <f t="shared" si="60"/>
        <v>0</v>
      </c>
      <c r="W318" s="51">
        <f t="shared" si="60"/>
        <v>0</v>
      </c>
      <c r="X318" s="51">
        <f t="shared" si="60"/>
        <v>0</v>
      </c>
      <c r="Y318" s="51">
        <f t="shared" si="60"/>
        <v>0</v>
      </c>
      <c r="Z318" s="51">
        <f t="shared" si="60"/>
        <v>0</v>
      </c>
      <c r="AA318" s="53">
        <f t="shared" si="61"/>
        <v>0</v>
      </c>
      <c r="AB318" s="53">
        <f>IF(C318=A_Stammdaten!$B$12,D_SAV!$Q318-D_SAV!$AC318,HLOOKUP(A_Stammdaten!$B$12-1,$AD$4:$AJ$1000,ROW(C318)-3,FALSE)-$AC318)</f>
        <v>0</v>
      </c>
      <c r="AC318" s="53">
        <f>HLOOKUP(A_Stammdaten!$B$12,$AD$4:$AJ$1000,ROW(C318)-3,FALSE)</f>
        <v>0</v>
      </c>
      <c r="AD318" s="53">
        <f t="shared" si="52"/>
        <v>0</v>
      </c>
      <c r="AE318" s="53">
        <f t="shared" si="53"/>
        <v>0</v>
      </c>
      <c r="AF318" s="53">
        <f t="shared" si="54"/>
        <v>0</v>
      </c>
      <c r="AG318" s="53">
        <f t="shared" si="55"/>
        <v>0</v>
      </c>
      <c r="AH318" s="53">
        <f t="shared" si="56"/>
        <v>0</v>
      </c>
      <c r="AI318" s="53">
        <f t="shared" si="57"/>
        <v>0</v>
      </c>
      <c r="AJ318" s="53">
        <f t="shared" si="58"/>
        <v>0</v>
      </c>
    </row>
    <row r="319" spans="1:36" x14ac:dyDescent="0.25">
      <c r="A319" s="19"/>
      <c r="B319" s="19"/>
      <c r="C319" s="37"/>
      <c r="D319" s="19"/>
      <c r="E319" s="19"/>
      <c r="F319" s="19"/>
      <c r="G319" s="19"/>
      <c r="H319" s="19"/>
      <c r="I319" s="19"/>
      <c r="J319" s="19"/>
      <c r="K319" s="19"/>
      <c r="L319" s="19"/>
      <c r="M319" s="81">
        <f>IF(C319&gt;A_Stammdaten!$B$12,0,SUM(D319,E319,G319,I319:J319)-SUM(F319,H319,K319:L319))</f>
        <v>0</v>
      </c>
      <c r="N319" s="19"/>
      <c r="O319" s="19"/>
      <c r="P319" s="19"/>
      <c r="Q319" s="81">
        <f t="shared" si="59"/>
        <v>0</v>
      </c>
      <c r="R319" s="82">
        <f>IF(ISBLANK($B319),0,VLOOKUP($B319,Listen!$A$2:$C$45,2,FALSE))</f>
        <v>0</v>
      </c>
      <c r="S319" s="82">
        <f>IF(ISBLANK($B319),0,VLOOKUP($B319,Listen!$A$2:$C$45,3,FALSE))</f>
        <v>0</v>
      </c>
      <c r="T319" s="51">
        <f t="shared" si="51"/>
        <v>0</v>
      </c>
      <c r="U319" s="51">
        <f t="shared" si="60"/>
        <v>0</v>
      </c>
      <c r="V319" s="51">
        <f t="shared" si="60"/>
        <v>0</v>
      </c>
      <c r="W319" s="51">
        <f t="shared" si="60"/>
        <v>0</v>
      </c>
      <c r="X319" s="51">
        <f t="shared" si="60"/>
        <v>0</v>
      </c>
      <c r="Y319" s="51">
        <f t="shared" si="60"/>
        <v>0</v>
      </c>
      <c r="Z319" s="51">
        <f t="shared" si="60"/>
        <v>0</v>
      </c>
      <c r="AA319" s="53">
        <f t="shared" si="61"/>
        <v>0</v>
      </c>
      <c r="AB319" s="53">
        <f>IF(C319=A_Stammdaten!$B$12,D_SAV!$Q319-D_SAV!$AC319,HLOOKUP(A_Stammdaten!$B$12-1,$AD$4:$AJ$1000,ROW(C319)-3,FALSE)-$AC319)</f>
        <v>0</v>
      </c>
      <c r="AC319" s="53">
        <f>HLOOKUP(A_Stammdaten!$B$12,$AD$4:$AJ$1000,ROW(C319)-3,FALSE)</f>
        <v>0</v>
      </c>
      <c r="AD319" s="53">
        <f t="shared" si="52"/>
        <v>0</v>
      </c>
      <c r="AE319" s="53">
        <f t="shared" si="53"/>
        <v>0</v>
      </c>
      <c r="AF319" s="53">
        <f t="shared" si="54"/>
        <v>0</v>
      </c>
      <c r="AG319" s="53">
        <f t="shared" si="55"/>
        <v>0</v>
      </c>
      <c r="AH319" s="53">
        <f t="shared" si="56"/>
        <v>0</v>
      </c>
      <c r="AI319" s="53">
        <f t="shared" si="57"/>
        <v>0</v>
      </c>
      <c r="AJ319" s="53">
        <f t="shared" si="58"/>
        <v>0</v>
      </c>
    </row>
    <row r="320" spans="1:36" x14ac:dyDescent="0.25">
      <c r="A320" s="19"/>
      <c r="B320" s="19"/>
      <c r="C320" s="37"/>
      <c r="D320" s="19"/>
      <c r="E320" s="19"/>
      <c r="F320" s="19"/>
      <c r="G320" s="19"/>
      <c r="H320" s="19"/>
      <c r="I320" s="19"/>
      <c r="J320" s="19"/>
      <c r="K320" s="19"/>
      <c r="L320" s="19"/>
      <c r="M320" s="81">
        <f>IF(C320&gt;A_Stammdaten!$B$12,0,SUM(D320,E320,G320,I320:J320)-SUM(F320,H320,K320:L320))</f>
        <v>0</v>
      </c>
      <c r="N320" s="19"/>
      <c r="O320" s="19"/>
      <c r="P320" s="19"/>
      <c r="Q320" s="81">
        <f t="shared" si="59"/>
        <v>0</v>
      </c>
      <c r="R320" s="82">
        <f>IF(ISBLANK($B320),0,VLOOKUP($B320,Listen!$A$2:$C$45,2,FALSE))</f>
        <v>0</v>
      </c>
      <c r="S320" s="82">
        <f>IF(ISBLANK($B320),0,VLOOKUP($B320,Listen!$A$2:$C$45,3,FALSE))</f>
        <v>0</v>
      </c>
      <c r="T320" s="51">
        <f t="shared" si="51"/>
        <v>0</v>
      </c>
      <c r="U320" s="51">
        <f t="shared" si="60"/>
        <v>0</v>
      </c>
      <c r="V320" s="51">
        <f t="shared" si="60"/>
        <v>0</v>
      </c>
      <c r="W320" s="51">
        <f t="shared" si="60"/>
        <v>0</v>
      </c>
      <c r="X320" s="51">
        <f t="shared" si="60"/>
        <v>0</v>
      </c>
      <c r="Y320" s="51">
        <f t="shared" si="60"/>
        <v>0</v>
      </c>
      <c r="Z320" s="51">
        <f t="shared" si="60"/>
        <v>0</v>
      </c>
      <c r="AA320" s="53">
        <f t="shared" si="61"/>
        <v>0</v>
      </c>
      <c r="AB320" s="53">
        <f>IF(C320=A_Stammdaten!$B$12,D_SAV!$Q320-D_SAV!$AC320,HLOOKUP(A_Stammdaten!$B$12-1,$AD$4:$AJ$1000,ROW(C320)-3,FALSE)-$AC320)</f>
        <v>0</v>
      </c>
      <c r="AC320" s="53">
        <f>HLOOKUP(A_Stammdaten!$B$12,$AD$4:$AJ$1000,ROW(C320)-3,FALSE)</f>
        <v>0</v>
      </c>
      <c r="AD320" s="53">
        <f t="shared" si="52"/>
        <v>0</v>
      </c>
      <c r="AE320" s="53">
        <f t="shared" si="53"/>
        <v>0</v>
      </c>
      <c r="AF320" s="53">
        <f t="shared" si="54"/>
        <v>0</v>
      </c>
      <c r="AG320" s="53">
        <f t="shared" si="55"/>
        <v>0</v>
      </c>
      <c r="AH320" s="53">
        <f t="shared" si="56"/>
        <v>0</v>
      </c>
      <c r="AI320" s="53">
        <f t="shared" si="57"/>
        <v>0</v>
      </c>
      <c r="AJ320" s="53">
        <f t="shared" si="58"/>
        <v>0</v>
      </c>
    </row>
    <row r="321" spans="1:36" x14ac:dyDescent="0.25">
      <c r="A321" s="19"/>
      <c r="B321" s="19"/>
      <c r="C321" s="37"/>
      <c r="D321" s="19"/>
      <c r="E321" s="19"/>
      <c r="F321" s="19"/>
      <c r="G321" s="19"/>
      <c r="H321" s="19"/>
      <c r="I321" s="19"/>
      <c r="J321" s="19"/>
      <c r="K321" s="19"/>
      <c r="L321" s="19"/>
      <c r="M321" s="81">
        <f>IF(C321&gt;A_Stammdaten!$B$12,0,SUM(D321,E321,G321,I321:J321)-SUM(F321,H321,K321:L321))</f>
        <v>0</v>
      </c>
      <c r="N321" s="19"/>
      <c r="O321" s="19"/>
      <c r="P321" s="19"/>
      <c r="Q321" s="81">
        <f t="shared" si="59"/>
        <v>0</v>
      </c>
      <c r="R321" s="82">
        <f>IF(ISBLANK($B321),0,VLOOKUP($B321,Listen!$A$2:$C$45,2,FALSE))</f>
        <v>0</v>
      </c>
      <c r="S321" s="82">
        <f>IF(ISBLANK($B321),0,VLOOKUP($B321,Listen!$A$2:$C$45,3,FALSE))</f>
        <v>0</v>
      </c>
      <c r="T321" s="51">
        <f t="shared" si="51"/>
        <v>0</v>
      </c>
      <c r="U321" s="51">
        <f t="shared" si="60"/>
        <v>0</v>
      </c>
      <c r="V321" s="51">
        <f t="shared" si="60"/>
        <v>0</v>
      </c>
      <c r="W321" s="51">
        <f t="shared" si="60"/>
        <v>0</v>
      </c>
      <c r="X321" s="51">
        <f t="shared" si="60"/>
        <v>0</v>
      </c>
      <c r="Y321" s="51">
        <f t="shared" si="60"/>
        <v>0</v>
      </c>
      <c r="Z321" s="51">
        <f t="shared" si="60"/>
        <v>0</v>
      </c>
      <c r="AA321" s="53">
        <f t="shared" si="61"/>
        <v>0</v>
      </c>
      <c r="AB321" s="53">
        <f>IF(C321=A_Stammdaten!$B$12,D_SAV!$Q321-D_SAV!$AC321,HLOOKUP(A_Stammdaten!$B$12-1,$AD$4:$AJ$1000,ROW(C321)-3,FALSE)-$AC321)</f>
        <v>0</v>
      </c>
      <c r="AC321" s="53">
        <f>HLOOKUP(A_Stammdaten!$B$12,$AD$4:$AJ$1000,ROW(C321)-3,FALSE)</f>
        <v>0</v>
      </c>
      <c r="AD321" s="53">
        <f t="shared" si="52"/>
        <v>0</v>
      </c>
      <c r="AE321" s="53">
        <f t="shared" si="53"/>
        <v>0</v>
      </c>
      <c r="AF321" s="53">
        <f t="shared" si="54"/>
        <v>0</v>
      </c>
      <c r="AG321" s="53">
        <f t="shared" si="55"/>
        <v>0</v>
      </c>
      <c r="AH321" s="53">
        <f t="shared" si="56"/>
        <v>0</v>
      </c>
      <c r="AI321" s="53">
        <f t="shared" si="57"/>
        <v>0</v>
      </c>
      <c r="AJ321" s="53">
        <f t="shared" si="58"/>
        <v>0</v>
      </c>
    </row>
    <row r="322" spans="1:36" x14ac:dyDescent="0.25">
      <c r="A322" s="19"/>
      <c r="B322" s="19"/>
      <c r="C322" s="37"/>
      <c r="D322" s="19"/>
      <c r="E322" s="19"/>
      <c r="F322" s="19"/>
      <c r="G322" s="19"/>
      <c r="H322" s="19"/>
      <c r="I322" s="19"/>
      <c r="J322" s="19"/>
      <c r="K322" s="19"/>
      <c r="L322" s="19"/>
      <c r="M322" s="81">
        <f>IF(C322&gt;A_Stammdaten!$B$12,0,SUM(D322,E322,G322,I322:J322)-SUM(F322,H322,K322:L322))</f>
        <v>0</v>
      </c>
      <c r="N322" s="19"/>
      <c r="O322" s="19"/>
      <c r="P322" s="19"/>
      <c r="Q322" s="81">
        <f t="shared" si="59"/>
        <v>0</v>
      </c>
      <c r="R322" s="82">
        <f>IF(ISBLANK($B322),0,VLOOKUP($B322,Listen!$A$2:$C$45,2,FALSE))</f>
        <v>0</v>
      </c>
      <c r="S322" s="82">
        <f>IF(ISBLANK($B322),0,VLOOKUP($B322,Listen!$A$2:$C$45,3,FALSE))</f>
        <v>0</v>
      </c>
      <c r="T322" s="51">
        <f t="shared" si="51"/>
        <v>0</v>
      </c>
      <c r="U322" s="51">
        <f t="shared" si="60"/>
        <v>0</v>
      </c>
      <c r="V322" s="51">
        <f t="shared" si="60"/>
        <v>0</v>
      </c>
      <c r="W322" s="51">
        <f t="shared" si="60"/>
        <v>0</v>
      </c>
      <c r="X322" s="51">
        <f t="shared" si="60"/>
        <v>0</v>
      </c>
      <c r="Y322" s="51">
        <f t="shared" si="60"/>
        <v>0</v>
      </c>
      <c r="Z322" s="51">
        <f t="shared" si="60"/>
        <v>0</v>
      </c>
      <c r="AA322" s="53">
        <f t="shared" si="61"/>
        <v>0</v>
      </c>
      <c r="AB322" s="53">
        <f>IF(C322=A_Stammdaten!$B$12,D_SAV!$Q322-D_SAV!$AC322,HLOOKUP(A_Stammdaten!$B$12-1,$AD$4:$AJ$1000,ROW(C322)-3,FALSE)-$AC322)</f>
        <v>0</v>
      </c>
      <c r="AC322" s="53">
        <f>HLOOKUP(A_Stammdaten!$B$12,$AD$4:$AJ$1000,ROW(C322)-3,FALSE)</f>
        <v>0</v>
      </c>
      <c r="AD322" s="53">
        <f t="shared" si="52"/>
        <v>0</v>
      </c>
      <c r="AE322" s="53">
        <f t="shared" si="53"/>
        <v>0</v>
      </c>
      <c r="AF322" s="53">
        <f t="shared" si="54"/>
        <v>0</v>
      </c>
      <c r="AG322" s="53">
        <f t="shared" si="55"/>
        <v>0</v>
      </c>
      <c r="AH322" s="53">
        <f t="shared" si="56"/>
        <v>0</v>
      </c>
      <c r="AI322" s="53">
        <f t="shared" si="57"/>
        <v>0</v>
      </c>
      <c r="AJ322" s="53">
        <f t="shared" si="58"/>
        <v>0</v>
      </c>
    </row>
    <row r="323" spans="1:36" x14ac:dyDescent="0.25">
      <c r="A323" s="19"/>
      <c r="B323" s="19"/>
      <c r="C323" s="37"/>
      <c r="D323" s="19"/>
      <c r="E323" s="19"/>
      <c r="F323" s="19"/>
      <c r="G323" s="19"/>
      <c r="H323" s="19"/>
      <c r="I323" s="19"/>
      <c r="J323" s="19"/>
      <c r="K323" s="19"/>
      <c r="L323" s="19"/>
      <c r="M323" s="81">
        <f>IF(C323&gt;A_Stammdaten!$B$12,0,SUM(D323,E323,G323,I323:J323)-SUM(F323,H323,K323:L323))</f>
        <v>0</v>
      </c>
      <c r="N323" s="19"/>
      <c r="O323" s="19"/>
      <c r="P323" s="19"/>
      <c r="Q323" s="81">
        <f t="shared" si="59"/>
        <v>0</v>
      </c>
      <c r="R323" s="82">
        <f>IF(ISBLANK($B323),0,VLOOKUP($B323,Listen!$A$2:$C$45,2,FALSE))</f>
        <v>0</v>
      </c>
      <c r="S323" s="82">
        <f>IF(ISBLANK($B323),0,VLOOKUP($B323,Listen!$A$2:$C$45,3,FALSE))</f>
        <v>0</v>
      </c>
      <c r="T323" s="51">
        <f t="shared" si="51"/>
        <v>0</v>
      </c>
      <c r="U323" s="51">
        <f t="shared" si="60"/>
        <v>0</v>
      </c>
      <c r="V323" s="51">
        <f t="shared" si="60"/>
        <v>0</v>
      </c>
      <c r="W323" s="51">
        <f t="shared" ref="U323:Z365" si="62">$R323</f>
        <v>0</v>
      </c>
      <c r="X323" s="51">
        <f t="shared" si="62"/>
        <v>0</v>
      </c>
      <c r="Y323" s="51">
        <f t="shared" si="62"/>
        <v>0</v>
      </c>
      <c r="Z323" s="51">
        <f t="shared" si="62"/>
        <v>0</v>
      </c>
      <c r="AA323" s="53">
        <f t="shared" si="61"/>
        <v>0</v>
      </c>
      <c r="AB323" s="53">
        <f>IF(C323=A_Stammdaten!$B$12,D_SAV!$Q323-D_SAV!$AC323,HLOOKUP(A_Stammdaten!$B$12-1,$AD$4:$AJ$1000,ROW(C323)-3,FALSE)-$AC323)</f>
        <v>0</v>
      </c>
      <c r="AC323" s="53">
        <f>HLOOKUP(A_Stammdaten!$B$12,$AD$4:$AJ$1000,ROW(C323)-3,FALSE)</f>
        <v>0</v>
      </c>
      <c r="AD323" s="53">
        <f t="shared" si="52"/>
        <v>0</v>
      </c>
      <c r="AE323" s="53">
        <f t="shared" si="53"/>
        <v>0</v>
      </c>
      <c r="AF323" s="53">
        <f t="shared" si="54"/>
        <v>0</v>
      </c>
      <c r="AG323" s="53">
        <f t="shared" si="55"/>
        <v>0</v>
      </c>
      <c r="AH323" s="53">
        <f t="shared" si="56"/>
        <v>0</v>
      </c>
      <c r="AI323" s="53">
        <f t="shared" si="57"/>
        <v>0</v>
      </c>
      <c r="AJ323" s="53">
        <f t="shared" si="58"/>
        <v>0</v>
      </c>
    </row>
    <row r="324" spans="1:36" x14ac:dyDescent="0.25">
      <c r="A324" s="19"/>
      <c r="B324" s="19"/>
      <c r="C324" s="37"/>
      <c r="D324" s="19"/>
      <c r="E324" s="19"/>
      <c r="F324" s="19"/>
      <c r="G324" s="19"/>
      <c r="H324" s="19"/>
      <c r="I324" s="19"/>
      <c r="J324" s="19"/>
      <c r="K324" s="19"/>
      <c r="L324" s="19"/>
      <c r="M324" s="81">
        <f>IF(C324&gt;A_Stammdaten!$B$12,0,SUM(D324,E324,G324,I324:J324)-SUM(F324,H324,K324:L324))</f>
        <v>0</v>
      </c>
      <c r="N324" s="19"/>
      <c r="O324" s="19"/>
      <c r="P324" s="19"/>
      <c r="Q324" s="81">
        <f t="shared" si="59"/>
        <v>0</v>
      </c>
      <c r="R324" s="82">
        <f>IF(ISBLANK($B324),0,VLOOKUP($B324,Listen!$A$2:$C$45,2,FALSE))</f>
        <v>0</v>
      </c>
      <c r="S324" s="82">
        <f>IF(ISBLANK($B324),0,VLOOKUP($B324,Listen!$A$2:$C$45,3,FALSE))</f>
        <v>0</v>
      </c>
      <c r="T324" s="51">
        <f t="shared" si="51"/>
        <v>0</v>
      </c>
      <c r="U324" s="51">
        <f t="shared" si="62"/>
        <v>0</v>
      </c>
      <c r="V324" s="51">
        <f t="shared" si="62"/>
        <v>0</v>
      </c>
      <c r="W324" s="51">
        <f t="shared" si="62"/>
        <v>0</v>
      </c>
      <c r="X324" s="51">
        <f t="shared" si="62"/>
        <v>0</v>
      </c>
      <c r="Y324" s="51">
        <f t="shared" si="62"/>
        <v>0</v>
      </c>
      <c r="Z324" s="51">
        <f t="shared" si="62"/>
        <v>0</v>
      </c>
      <c r="AA324" s="53">
        <f t="shared" si="61"/>
        <v>0</v>
      </c>
      <c r="AB324" s="53">
        <f>IF(C324=A_Stammdaten!$B$12,D_SAV!$Q324-D_SAV!$AC324,HLOOKUP(A_Stammdaten!$B$12-1,$AD$4:$AJ$1000,ROW(C324)-3,FALSE)-$AC324)</f>
        <v>0</v>
      </c>
      <c r="AC324" s="53">
        <f>HLOOKUP(A_Stammdaten!$B$12,$AD$4:$AJ$1000,ROW(C324)-3,FALSE)</f>
        <v>0</v>
      </c>
      <c r="AD324" s="53">
        <f t="shared" si="52"/>
        <v>0</v>
      </c>
      <c r="AE324" s="53">
        <f t="shared" si="53"/>
        <v>0</v>
      </c>
      <c r="AF324" s="53">
        <f t="shared" si="54"/>
        <v>0</v>
      </c>
      <c r="AG324" s="53">
        <f t="shared" si="55"/>
        <v>0</v>
      </c>
      <c r="AH324" s="53">
        <f t="shared" si="56"/>
        <v>0</v>
      </c>
      <c r="AI324" s="53">
        <f t="shared" si="57"/>
        <v>0</v>
      </c>
      <c r="AJ324" s="53">
        <f t="shared" si="58"/>
        <v>0</v>
      </c>
    </row>
    <row r="325" spans="1:36" x14ac:dyDescent="0.25">
      <c r="A325" s="19"/>
      <c r="B325" s="19"/>
      <c r="C325" s="37"/>
      <c r="D325" s="19"/>
      <c r="E325" s="19"/>
      <c r="F325" s="19"/>
      <c r="G325" s="19"/>
      <c r="H325" s="19"/>
      <c r="I325" s="19"/>
      <c r="J325" s="19"/>
      <c r="K325" s="19"/>
      <c r="L325" s="19"/>
      <c r="M325" s="81">
        <f>IF(C325&gt;A_Stammdaten!$B$12,0,SUM(D325,E325,G325,I325:J325)-SUM(F325,H325,K325:L325))</f>
        <v>0</v>
      </c>
      <c r="N325" s="19"/>
      <c r="O325" s="19"/>
      <c r="P325" s="19"/>
      <c r="Q325" s="81">
        <f t="shared" si="59"/>
        <v>0</v>
      </c>
      <c r="R325" s="82">
        <f>IF(ISBLANK($B325),0,VLOOKUP($B325,Listen!$A$2:$C$45,2,FALSE))</f>
        <v>0</v>
      </c>
      <c r="S325" s="82">
        <f>IF(ISBLANK($B325),0,VLOOKUP($B325,Listen!$A$2:$C$45,3,FALSE))</f>
        <v>0</v>
      </c>
      <c r="T325" s="51">
        <f t="shared" ref="T325:T388" si="63">$R325</f>
        <v>0</v>
      </c>
      <c r="U325" s="51">
        <f t="shared" si="62"/>
        <v>0</v>
      </c>
      <c r="V325" s="51">
        <f t="shared" si="62"/>
        <v>0</v>
      </c>
      <c r="W325" s="51">
        <f t="shared" si="62"/>
        <v>0</v>
      </c>
      <c r="X325" s="51">
        <f t="shared" si="62"/>
        <v>0</v>
      </c>
      <c r="Y325" s="51">
        <f t="shared" si="62"/>
        <v>0</v>
      </c>
      <c r="Z325" s="51">
        <f t="shared" si="62"/>
        <v>0</v>
      </c>
      <c r="AA325" s="53">
        <f t="shared" si="61"/>
        <v>0</v>
      </c>
      <c r="AB325" s="53">
        <f>IF(C325=A_Stammdaten!$B$12,D_SAV!$Q325-D_SAV!$AC325,HLOOKUP(A_Stammdaten!$B$12-1,$AD$4:$AJ$1000,ROW(C325)-3,FALSE)-$AC325)</f>
        <v>0</v>
      </c>
      <c r="AC325" s="53">
        <f>HLOOKUP(A_Stammdaten!$B$12,$AD$4:$AJ$1000,ROW(C325)-3,FALSE)</f>
        <v>0</v>
      </c>
      <c r="AD325" s="53">
        <f t="shared" ref="AD325:AD388" si="64">IF(OR($C325=0,$Q325=0),0,IF($C325&lt;=AD$4,$Q325-$Q325/T325*(AD$4-$C325+1),0))</f>
        <v>0</v>
      </c>
      <c r="AE325" s="53">
        <f t="shared" ref="AE325:AE388" si="65">IF(OR($C325=0,$Q325=0,U325-(AE$4-$C325)=0),0,IF($C325&lt;AE$4,AD325-AD325/(U325-(AE$4-$C325)),IF($C325=AE$4,$Q325-$Q325/U325,0)))</f>
        <v>0</v>
      </c>
      <c r="AF325" s="53">
        <f t="shared" ref="AF325:AF388" si="66">IF(OR($C325=0,$Q325=0,V325-(AF$4-$C325)=0),0,IF($C325&lt;AF$4,AE325-AE325/(V325-(AF$4-$C325)),IF($C325=AF$4,$Q325-$Q325/V325,0)))</f>
        <v>0</v>
      </c>
      <c r="AG325" s="53">
        <f t="shared" ref="AG325:AG388" si="67">IF(OR($C325=0,$Q325=0,W325-(AG$4-$C325)=0),0,IF($C325&lt;AG$4,AF325-AF325/(W325-(AG$4-$C325)),IF($C325=AG$4,$Q325-$Q325/W325,0)))</f>
        <v>0</v>
      </c>
      <c r="AH325" s="53">
        <f t="shared" ref="AH325:AH388" si="68">IF(OR($C325=0,$Q325=0,X325-(AH$4-$C325)=0),0,IF($C325&lt;AH$4,AG325-AG325/(X325-(AH$4-$C325)),IF($C325=AH$4,$Q325-$Q325/X325,0)))</f>
        <v>0</v>
      </c>
      <c r="AI325" s="53">
        <f t="shared" ref="AI325:AI388" si="69">IF(OR($C325=0,$Q325=0,Y325-(AI$4-$C325)=0),0,IF($C325&lt;AI$4,AH325-AH325/(Y325-(AI$4-$C325)),IF($C325=AI$4,$Q325-$Q325/Y325,0)))</f>
        <v>0</v>
      </c>
      <c r="AJ325" s="53">
        <f t="shared" ref="AJ325:AJ388" si="70">IF(OR($C325=0,$Q325=0,Z325-(AJ$4-$C325)=0),0,IF($C325&lt;AJ$4,AI325-AI325/(Z325-(AJ$4-$C325)),IF($C325=AJ$4,$Q325-$Q325/Z325,0)))</f>
        <v>0</v>
      </c>
    </row>
    <row r="326" spans="1:36" x14ac:dyDescent="0.25">
      <c r="A326" s="19"/>
      <c r="B326" s="19"/>
      <c r="C326" s="37"/>
      <c r="D326" s="19"/>
      <c r="E326" s="19"/>
      <c r="F326" s="19"/>
      <c r="G326" s="19"/>
      <c r="H326" s="19"/>
      <c r="I326" s="19"/>
      <c r="J326" s="19"/>
      <c r="K326" s="19"/>
      <c r="L326" s="19"/>
      <c r="M326" s="81">
        <f>IF(C326&gt;A_Stammdaten!$B$12,0,SUM(D326,E326,G326,I326:J326)-SUM(F326,H326,K326:L326))</f>
        <v>0</v>
      </c>
      <c r="N326" s="19"/>
      <c r="O326" s="19"/>
      <c r="P326" s="19"/>
      <c r="Q326" s="81">
        <f t="shared" ref="Q326:Q389" si="71">M326-N326-O326</f>
        <v>0</v>
      </c>
      <c r="R326" s="82">
        <f>IF(ISBLANK($B326),0,VLOOKUP($B326,Listen!$A$2:$C$45,2,FALSE))</f>
        <v>0</v>
      </c>
      <c r="S326" s="82">
        <f>IF(ISBLANK($B326),0,VLOOKUP($B326,Listen!$A$2:$C$45,3,FALSE))</f>
        <v>0</v>
      </c>
      <c r="T326" s="51">
        <f t="shared" si="63"/>
        <v>0</v>
      </c>
      <c r="U326" s="51">
        <f t="shared" si="62"/>
        <v>0</v>
      </c>
      <c r="V326" s="51">
        <f t="shared" si="62"/>
        <v>0</v>
      </c>
      <c r="W326" s="51">
        <f t="shared" si="62"/>
        <v>0</v>
      </c>
      <c r="X326" s="51">
        <f t="shared" si="62"/>
        <v>0</v>
      </c>
      <c r="Y326" s="51">
        <f t="shared" si="62"/>
        <v>0</v>
      </c>
      <c r="Z326" s="51">
        <f t="shared" si="62"/>
        <v>0</v>
      </c>
      <c r="AA326" s="53">
        <f t="shared" si="61"/>
        <v>0</v>
      </c>
      <c r="AB326" s="53">
        <f>IF(C326=A_Stammdaten!$B$12,D_SAV!$Q326-D_SAV!$AC326,HLOOKUP(A_Stammdaten!$B$12-1,$AD$4:$AJ$1000,ROW(C326)-3,FALSE)-$AC326)</f>
        <v>0</v>
      </c>
      <c r="AC326" s="53">
        <f>HLOOKUP(A_Stammdaten!$B$12,$AD$4:$AJ$1000,ROW(C326)-3,FALSE)</f>
        <v>0</v>
      </c>
      <c r="AD326" s="53">
        <f t="shared" si="64"/>
        <v>0</v>
      </c>
      <c r="AE326" s="53">
        <f t="shared" si="65"/>
        <v>0</v>
      </c>
      <c r="AF326" s="53">
        <f t="shared" si="66"/>
        <v>0</v>
      </c>
      <c r="AG326" s="53">
        <f t="shared" si="67"/>
        <v>0</v>
      </c>
      <c r="AH326" s="53">
        <f t="shared" si="68"/>
        <v>0</v>
      </c>
      <c r="AI326" s="53">
        <f t="shared" si="69"/>
        <v>0</v>
      </c>
      <c r="AJ326" s="53">
        <f t="shared" si="70"/>
        <v>0</v>
      </c>
    </row>
    <row r="327" spans="1:36" x14ac:dyDescent="0.25">
      <c r="A327" s="19"/>
      <c r="B327" s="19"/>
      <c r="C327" s="37"/>
      <c r="D327" s="19"/>
      <c r="E327" s="19"/>
      <c r="F327" s="19"/>
      <c r="G327" s="19"/>
      <c r="H327" s="19"/>
      <c r="I327" s="19"/>
      <c r="J327" s="19"/>
      <c r="K327" s="19"/>
      <c r="L327" s="19"/>
      <c r="M327" s="81">
        <f>IF(C327&gt;A_Stammdaten!$B$12,0,SUM(D327,E327,G327,I327:J327)-SUM(F327,H327,K327:L327))</f>
        <v>0</v>
      </c>
      <c r="N327" s="19"/>
      <c r="O327" s="19"/>
      <c r="P327" s="19"/>
      <c r="Q327" s="81">
        <f t="shared" si="71"/>
        <v>0</v>
      </c>
      <c r="R327" s="82">
        <f>IF(ISBLANK($B327),0,VLOOKUP($B327,Listen!$A$2:$C$45,2,FALSE))</f>
        <v>0</v>
      </c>
      <c r="S327" s="82">
        <f>IF(ISBLANK($B327),0,VLOOKUP($B327,Listen!$A$2:$C$45,3,FALSE))</f>
        <v>0</v>
      </c>
      <c r="T327" s="51">
        <f t="shared" si="63"/>
        <v>0</v>
      </c>
      <c r="U327" s="51">
        <f t="shared" si="62"/>
        <v>0</v>
      </c>
      <c r="V327" s="51">
        <f t="shared" si="62"/>
        <v>0</v>
      </c>
      <c r="W327" s="51">
        <f t="shared" si="62"/>
        <v>0</v>
      </c>
      <c r="X327" s="51">
        <f t="shared" si="62"/>
        <v>0</v>
      </c>
      <c r="Y327" s="51">
        <f t="shared" si="62"/>
        <v>0</v>
      </c>
      <c r="Z327" s="51">
        <f t="shared" si="62"/>
        <v>0</v>
      </c>
      <c r="AA327" s="53">
        <f t="shared" si="61"/>
        <v>0</v>
      </c>
      <c r="AB327" s="53">
        <f>IF(C327=A_Stammdaten!$B$12,D_SAV!$Q327-D_SAV!$AC327,HLOOKUP(A_Stammdaten!$B$12-1,$AD$4:$AJ$1000,ROW(C327)-3,FALSE)-$AC327)</f>
        <v>0</v>
      </c>
      <c r="AC327" s="53">
        <f>HLOOKUP(A_Stammdaten!$B$12,$AD$4:$AJ$1000,ROW(C327)-3,FALSE)</f>
        <v>0</v>
      </c>
      <c r="AD327" s="53">
        <f t="shared" si="64"/>
        <v>0</v>
      </c>
      <c r="AE327" s="53">
        <f t="shared" si="65"/>
        <v>0</v>
      </c>
      <c r="AF327" s="53">
        <f t="shared" si="66"/>
        <v>0</v>
      </c>
      <c r="AG327" s="53">
        <f t="shared" si="67"/>
        <v>0</v>
      </c>
      <c r="AH327" s="53">
        <f t="shared" si="68"/>
        <v>0</v>
      </c>
      <c r="AI327" s="53">
        <f t="shared" si="69"/>
        <v>0</v>
      </c>
      <c r="AJ327" s="53">
        <f t="shared" si="70"/>
        <v>0</v>
      </c>
    </row>
    <row r="328" spans="1:36" x14ac:dyDescent="0.25">
      <c r="A328" s="19"/>
      <c r="B328" s="19"/>
      <c r="C328" s="37"/>
      <c r="D328" s="19"/>
      <c r="E328" s="19"/>
      <c r="F328" s="19"/>
      <c r="G328" s="19"/>
      <c r="H328" s="19"/>
      <c r="I328" s="19"/>
      <c r="J328" s="19"/>
      <c r="K328" s="19"/>
      <c r="L328" s="19"/>
      <c r="M328" s="81">
        <f>IF(C328&gt;A_Stammdaten!$B$12,0,SUM(D328,E328,G328,I328:J328)-SUM(F328,H328,K328:L328))</f>
        <v>0</v>
      </c>
      <c r="N328" s="19"/>
      <c r="O328" s="19"/>
      <c r="P328" s="19"/>
      <c r="Q328" s="81">
        <f t="shared" si="71"/>
        <v>0</v>
      </c>
      <c r="R328" s="82">
        <f>IF(ISBLANK($B328),0,VLOOKUP($B328,Listen!$A$2:$C$45,2,FALSE))</f>
        <v>0</v>
      </c>
      <c r="S328" s="82">
        <f>IF(ISBLANK($B328),0,VLOOKUP($B328,Listen!$A$2:$C$45,3,FALSE))</f>
        <v>0</v>
      </c>
      <c r="T328" s="51">
        <f t="shared" si="63"/>
        <v>0</v>
      </c>
      <c r="U328" s="51">
        <f t="shared" si="62"/>
        <v>0</v>
      </c>
      <c r="V328" s="51">
        <f t="shared" si="62"/>
        <v>0</v>
      </c>
      <c r="W328" s="51">
        <f t="shared" si="62"/>
        <v>0</v>
      </c>
      <c r="X328" s="51">
        <f t="shared" si="62"/>
        <v>0</v>
      </c>
      <c r="Y328" s="51">
        <f t="shared" si="62"/>
        <v>0</v>
      </c>
      <c r="Z328" s="51">
        <f t="shared" si="62"/>
        <v>0</v>
      </c>
      <c r="AA328" s="53">
        <f t="shared" si="61"/>
        <v>0</v>
      </c>
      <c r="AB328" s="53">
        <f>IF(C328=A_Stammdaten!$B$12,D_SAV!$Q328-D_SAV!$AC328,HLOOKUP(A_Stammdaten!$B$12-1,$AD$4:$AJ$1000,ROW(C328)-3,FALSE)-$AC328)</f>
        <v>0</v>
      </c>
      <c r="AC328" s="53">
        <f>HLOOKUP(A_Stammdaten!$B$12,$AD$4:$AJ$1000,ROW(C328)-3,FALSE)</f>
        <v>0</v>
      </c>
      <c r="AD328" s="53">
        <f t="shared" si="64"/>
        <v>0</v>
      </c>
      <c r="AE328" s="53">
        <f t="shared" si="65"/>
        <v>0</v>
      </c>
      <c r="AF328" s="53">
        <f t="shared" si="66"/>
        <v>0</v>
      </c>
      <c r="AG328" s="53">
        <f t="shared" si="67"/>
        <v>0</v>
      </c>
      <c r="AH328" s="53">
        <f t="shared" si="68"/>
        <v>0</v>
      </c>
      <c r="AI328" s="53">
        <f t="shared" si="69"/>
        <v>0</v>
      </c>
      <c r="AJ328" s="53">
        <f t="shared" si="70"/>
        <v>0</v>
      </c>
    </row>
    <row r="329" spans="1:36" x14ac:dyDescent="0.25">
      <c r="A329" s="19"/>
      <c r="B329" s="19"/>
      <c r="C329" s="37"/>
      <c r="D329" s="19"/>
      <c r="E329" s="19"/>
      <c r="F329" s="19"/>
      <c r="G329" s="19"/>
      <c r="H329" s="19"/>
      <c r="I329" s="19"/>
      <c r="J329" s="19"/>
      <c r="K329" s="19"/>
      <c r="L329" s="19"/>
      <c r="M329" s="81">
        <f>IF(C329&gt;A_Stammdaten!$B$12,0,SUM(D329,E329,G329,I329:J329)-SUM(F329,H329,K329:L329))</f>
        <v>0</v>
      </c>
      <c r="N329" s="19"/>
      <c r="O329" s="19"/>
      <c r="P329" s="19"/>
      <c r="Q329" s="81">
        <f t="shared" si="71"/>
        <v>0</v>
      </c>
      <c r="R329" s="82">
        <f>IF(ISBLANK($B329),0,VLOOKUP($B329,Listen!$A$2:$C$45,2,FALSE))</f>
        <v>0</v>
      </c>
      <c r="S329" s="82">
        <f>IF(ISBLANK($B329),0,VLOOKUP($B329,Listen!$A$2:$C$45,3,FALSE))</f>
        <v>0</v>
      </c>
      <c r="T329" s="51">
        <f t="shared" si="63"/>
        <v>0</v>
      </c>
      <c r="U329" s="51">
        <f t="shared" si="62"/>
        <v>0</v>
      </c>
      <c r="V329" s="51">
        <f t="shared" si="62"/>
        <v>0</v>
      </c>
      <c r="W329" s="51">
        <f t="shared" si="62"/>
        <v>0</v>
      </c>
      <c r="X329" s="51">
        <f t="shared" si="62"/>
        <v>0</v>
      </c>
      <c r="Y329" s="51">
        <f t="shared" si="62"/>
        <v>0</v>
      </c>
      <c r="Z329" s="51">
        <f t="shared" si="62"/>
        <v>0</v>
      </c>
      <c r="AA329" s="53">
        <f t="shared" si="61"/>
        <v>0</v>
      </c>
      <c r="AB329" s="53">
        <f>IF(C329=A_Stammdaten!$B$12,D_SAV!$Q329-D_SAV!$AC329,HLOOKUP(A_Stammdaten!$B$12-1,$AD$4:$AJ$1000,ROW(C329)-3,FALSE)-$AC329)</f>
        <v>0</v>
      </c>
      <c r="AC329" s="53">
        <f>HLOOKUP(A_Stammdaten!$B$12,$AD$4:$AJ$1000,ROW(C329)-3,FALSE)</f>
        <v>0</v>
      </c>
      <c r="AD329" s="53">
        <f t="shared" si="64"/>
        <v>0</v>
      </c>
      <c r="AE329" s="53">
        <f t="shared" si="65"/>
        <v>0</v>
      </c>
      <c r="AF329" s="53">
        <f t="shared" si="66"/>
        <v>0</v>
      </c>
      <c r="AG329" s="53">
        <f t="shared" si="67"/>
        <v>0</v>
      </c>
      <c r="AH329" s="53">
        <f t="shared" si="68"/>
        <v>0</v>
      </c>
      <c r="AI329" s="53">
        <f t="shared" si="69"/>
        <v>0</v>
      </c>
      <c r="AJ329" s="53">
        <f t="shared" si="70"/>
        <v>0</v>
      </c>
    </row>
    <row r="330" spans="1:36" x14ac:dyDescent="0.25">
      <c r="A330" s="19"/>
      <c r="B330" s="19"/>
      <c r="C330" s="37"/>
      <c r="D330" s="19"/>
      <c r="E330" s="19"/>
      <c r="F330" s="19"/>
      <c r="G330" s="19"/>
      <c r="H330" s="19"/>
      <c r="I330" s="19"/>
      <c r="J330" s="19"/>
      <c r="K330" s="19"/>
      <c r="L330" s="19"/>
      <c r="M330" s="81">
        <f>IF(C330&gt;A_Stammdaten!$B$12,0,SUM(D330,E330,G330,I330:J330)-SUM(F330,H330,K330:L330))</f>
        <v>0</v>
      </c>
      <c r="N330" s="19"/>
      <c r="O330" s="19"/>
      <c r="P330" s="19"/>
      <c r="Q330" s="81">
        <f t="shared" si="71"/>
        <v>0</v>
      </c>
      <c r="R330" s="82">
        <f>IF(ISBLANK($B330),0,VLOOKUP($B330,Listen!$A$2:$C$45,2,FALSE))</f>
        <v>0</v>
      </c>
      <c r="S330" s="82">
        <f>IF(ISBLANK($B330),0,VLOOKUP($B330,Listen!$A$2:$C$45,3,FALSE))</f>
        <v>0</v>
      </c>
      <c r="T330" s="51">
        <f t="shared" si="63"/>
        <v>0</v>
      </c>
      <c r="U330" s="51">
        <f t="shared" si="62"/>
        <v>0</v>
      </c>
      <c r="V330" s="51">
        <f t="shared" si="62"/>
        <v>0</v>
      </c>
      <c r="W330" s="51">
        <f t="shared" si="62"/>
        <v>0</v>
      </c>
      <c r="X330" s="51">
        <f t="shared" si="62"/>
        <v>0</v>
      </c>
      <c r="Y330" s="51">
        <f t="shared" si="62"/>
        <v>0</v>
      </c>
      <c r="Z330" s="51">
        <f t="shared" si="62"/>
        <v>0</v>
      </c>
      <c r="AA330" s="53">
        <f t="shared" si="61"/>
        <v>0</v>
      </c>
      <c r="AB330" s="53">
        <f>IF(C330=A_Stammdaten!$B$12,D_SAV!$Q330-D_SAV!$AC330,HLOOKUP(A_Stammdaten!$B$12-1,$AD$4:$AJ$1000,ROW(C330)-3,FALSE)-$AC330)</f>
        <v>0</v>
      </c>
      <c r="AC330" s="53">
        <f>HLOOKUP(A_Stammdaten!$B$12,$AD$4:$AJ$1000,ROW(C330)-3,FALSE)</f>
        <v>0</v>
      </c>
      <c r="AD330" s="53">
        <f t="shared" si="64"/>
        <v>0</v>
      </c>
      <c r="AE330" s="53">
        <f t="shared" si="65"/>
        <v>0</v>
      </c>
      <c r="AF330" s="53">
        <f t="shared" si="66"/>
        <v>0</v>
      </c>
      <c r="AG330" s="53">
        <f t="shared" si="67"/>
        <v>0</v>
      </c>
      <c r="AH330" s="53">
        <f t="shared" si="68"/>
        <v>0</v>
      </c>
      <c r="AI330" s="53">
        <f t="shared" si="69"/>
        <v>0</v>
      </c>
      <c r="AJ330" s="53">
        <f t="shared" si="70"/>
        <v>0</v>
      </c>
    </row>
    <row r="331" spans="1:36" x14ac:dyDescent="0.25">
      <c r="A331" s="19"/>
      <c r="B331" s="19"/>
      <c r="C331" s="37"/>
      <c r="D331" s="19"/>
      <c r="E331" s="19"/>
      <c r="F331" s="19"/>
      <c r="G331" s="19"/>
      <c r="H331" s="19"/>
      <c r="I331" s="19"/>
      <c r="J331" s="19"/>
      <c r="K331" s="19"/>
      <c r="L331" s="19"/>
      <c r="M331" s="81">
        <f>IF(C331&gt;A_Stammdaten!$B$12,0,SUM(D331,E331,G331,I331:J331)-SUM(F331,H331,K331:L331))</f>
        <v>0</v>
      </c>
      <c r="N331" s="19"/>
      <c r="O331" s="19"/>
      <c r="P331" s="19"/>
      <c r="Q331" s="81">
        <f t="shared" si="71"/>
        <v>0</v>
      </c>
      <c r="R331" s="82">
        <f>IF(ISBLANK($B331),0,VLOOKUP($B331,Listen!$A$2:$C$45,2,FALSE))</f>
        <v>0</v>
      </c>
      <c r="S331" s="82">
        <f>IF(ISBLANK($B331),0,VLOOKUP($B331,Listen!$A$2:$C$45,3,FALSE))</f>
        <v>0</v>
      </c>
      <c r="T331" s="51">
        <f t="shared" si="63"/>
        <v>0</v>
      </c>
      <c r="U331" s="51">
        <f t="shared" si="62"/>
        <v>0</v>
      </c>
      <c r="V331" s="51">
        <f t="shared" si="62"/>
        <v>0</v>
      </c>
      <c r="W331" s="51">
        <f t="shared" si="62"/>
        <v>0</v>
      </c>
      <c r="X331" s="51">
        <f t="shared" si="62"/>
        <v>0</v>
      </c>
      <c r="Y331" s="51">
        <f t="shared" si="62"/>
        <v>0</v>
      </c>
      <c r="Z331" s="51">
        <f t="shared" si="62"/>
        <v>0</v>
      </c>
      <c r="AA331" s="53">
        <f t="shared" si="61"/>
        <v>0</v>
      </c>
      <c r="AB331" s="53">
        <f>IF(C331=A_Stammdaten!$B$12,D_SAV!$Q331-D_SAV!$AC331,HLOOKUP(A_Stammdaten!$B$12-1,$AD$4:$AJ$1000,ROW(C331)-3,FALSE)-$AC331)</f>
        <v>0</v>
      </c>
      <c r="AC331" s="53">
        <f>HLOOKUP(A_Stammdaten!$B$12,$AD$4:$AJ$1000,ROW(C331)-3,FALSE)</f>
        <v>0</v>
      </c>
      <c r="AD331" s="53">
        <f t="shared" si="64"/>
        <v>0</v>
      </c>
      <c r="AE331" s="53">
        <f t="shared" si="65"/>
        <v>0</v>
      </c>
      <c r="AF331" s="53">
        <f t="shared" si="66"/>
        <v>0</v>
      </c>
      <c r="AG331" s="53">
        <f t="shared" si="67"/>
        <v>0</v>
      </c>
      <c r="AH331" s="53">
        <f t="shared" si="68"/>
        <v>0</v>
      </c>
      <c r="AI331" s="53">
        <f t="shared" si="69"/>
        <v>0</v>
      </c>
      <c r="AJ331" s="53">
        <f t="shared" si="70"/>
        <v>0</v>
      </c>
    </row>
    <row r="332" spans="1:36" x14ac:dyDescent="0.25">
      <c r="A332" s="19"/>
      <c r="B332" s="19"/>
      <c r="C332" s="37"/>
      <c r="D332" s="19"/>
      <c r="E332" s="19"/>
      <c r="F332" s="19"/>
      <c r="G332" s="19"/>
      <c r="H332" s="19"/>
      <c r="I332" s="19"/>
      <c r="J332" s="19"/>
      <c r="K332" s="19"/>
      <c r="L332" s="19"/>
      <c r="M332" s="81">
        <f>IF(C332&gt;A_Stammdaten!$B$12,0,SUM(D332,E332,G332,I332:J332)-SUM(F332,H332,K332:L332))</f>
        <v>0</v>
      </c>
      <c r="N332" s="19"/>
      <c r="O332" s="19"/>
      <c r="P332" s="19"/>
      <c r="Q332" s="81">
        <f t="shared" si="71"/>
        <v>0</v>
      </c>
      <c r="R332" s="82">
        <f>IF(ISBLANK($B332),0,VLOOKUP($B332,Listen!$A$2:$C$45,2,FALSE))</f>
        <v>0</v>
      </c>
      <c r="S332" s="82">
        <f>IF(ISBLANK($B332),0,VLOOKUP($B332,Listen!$A$2:$C$45,3,FALSE))</f>
        <v>0</v>
      </c>
      <c r="T332" s="51">
        <f t="shared" si="63"/>
        <v>0</v>
      </c>
      <c r="U332" s="51">
        <f t="shared" si="62"/>
        <v>0</v>
      </c>
      <c r="V332" s="51">
        <f t="shared" si="62"/>
        <v>0</v>
      </c>
      <c r="W332" s="51">
        <f t="shared" si="62"/>
        <v>0</v>
      </c>
      <c r="X332" s="51">
        <f t="shared" si="62"/>
        <v>0</v>
      </c>
      <c r="Y332" s="51">
        <f t="shared" si="62"/>
        <v>0</v>
      </c>
      <c r="Z332" s="51">
        <f t="shared" si="62"/>
        <v>0</v>
      </c>
      <c r="AA332" s="53">
        <f t="shared" si="61"/>
        <v>0</v>
      </c>
      <c r="AB332" s="53">
        <f>IF(C332=A_Stammdaten!$B$12,D_SAV!$Q332-D_SAV!$AC332,HLOOKUP(A_Stammdaten!$B$12-1,$AD$4:$AJ$1000,ROW(C332)-3,FALSE)-$AC332)</f>
        <v>0</v>
      </c>
      <c r="AC332" s="53">
        <f>HLOOKUP(A_Stammdaten!$B$12,$AD$4:$AJ$1000,ROW(C332)-3,FALSE)</f>
        <v>0</v>
      </c>
      <c r="AD332" s="53">
        <f t="shared" si="64"/>
        <v>0</v>
      </c>
      <c r="AE332" s="53">
        <f t="shared" si="65"/>
        <v>0</v>
      </c>
      <c r="AF332" s="53">
        <f t="shared" si="66"/>
        <v>0</v>
      </c>
      <c r="AG332" s="53">
        <f t="shared" si="67"/>
        <v>0</v>
      </c>
      <c r="AH332" s="53">
        <f t="shared" si="68"/>
        <v>0</v>
      </c>
      <c r="AI332" s="53">
        <f t="shared" si="69"/>
        <v>0</v>
      </c>
      <c r="AJ332" s="53">
        <f t="shared" si="70"/>
        <v>0</v>
      </c>
    </row>
    <row r="333" spans="1:36" x14ac:dyDescent="0.25">
      <c r="A333" s="19"/>
      <c r="B333" s="19"/>
      <c r="C333" s="37"/>
      <c r="D333" s="19"/>
      <c r="E333" s="19"/>
      <c r="F333" s="19"/>
      <c r="G333" s="19"/>
      <c r="H333" s="19"/>
      <c r="I333" s="19"/>
      <c r="J333" s="19"/>
      <c r="K333" s="19"/>
      <c r="L333" s="19"/>
      <c r="M333" s="81">
        <f>IF(C333&gt;A_Stammdaten!$B$12,0,SUM(D333,E333,G333,I333:J333)-SUM(F333,H333,K333:L333))</f>
        <v>0</v>
      </c>
      <c r="N333" s="19"/>
      <c r="O333" s="19"/>
      <c r="P333" s="19"/>
      <c r="Q333" s="81">
        <f t="shared" si="71"/>
        <v>0</v>
      </c>
      <c r="R333" s="82">
        <f>IF(ISBLANK($B333),0,VLOOKUP($B333,Listen!$A$2:$C$45,2,FALSE))</f>
        <v>0</v>
      </c>
      <c r="S333" s="82">
        <f>IF(ISBLANK($B333),0,VLOOKUP($B333,Listen!$A$2:$C$45,3,FALSE))</f>
        <v>0</v>
      </c>
      <c r="T333" s="51">
        <f t="shared" si="63"/>
        <v>0</v>
      </c>
      <c r="U333" s="51">
        <f t="shared" si="62"/>
        <v>0</v>
      </c>
      <c r="V333" s="51">
        <f t="shared" si="62"/>
        <v>0</v>
      </c>
      <c r="W333" s="51">
        <f t="shared" si="62"/>
        <v>0</v>
      </c>
      <c r="X333" s="51">
        <f t="shared" si="62"/>
        <v>0</v>
      </c>
      <c r="Y333" s="51">
        <f t="shared" si="62"/>
        <v>0</v>
      </c>
      <c r="Z333" s="51">
        <f t="shared" si="62"/>
        <v>0</v>
      </c>
      <c r="AA333" s="53">
        <f t="shared" si="61"/>
        <v>0</v>
      </c>
      <c r="AB333" s="53">
        <f>IF(C333=A_Stammdaten!$B$12,D_SAV!$Q333-D_SAV!$AC333,HLOOKUP(A_Stammdaten!$B$12-1,$AD$4:$AJ$1000,ROW(C333)-3,FALSE)-$AC333)</f>
        <v>0</v>
      </c>
      <c r="AC333" s="53">
        <f>HLOOKUP(A_Stammdaten!$B$12,$AD$4:$AJ$1000,ROW(C333)-3,FALSE)</f>
        <v>0</v>
      </c>
      <c r="AD333" s="53">
        <f t="shared" si="64"/>
        <v>0</v>
      </c>
      <c r="AE333" s="53">
        <f t="shared" si="65"/>
        <v>0</v>
      </c>
      <c r="AF333" s="53">
        <f t="shared" si="66"/>
        <v>0</v>
      </c>
      <c r="AG333" s="53">
        <f t="shared" si="67"/>
        <v>0</v>
      </c>
      <c r="AH333" s="53">
        <f t="shared" si="68"/>
        <v>0</v>
      </c>
      <c r="AI333" s="53">
        <f t="shared" si="69"/>
        <v>0</v>
      </c>
      <c r="AJ333" s="53">
        <f t="shared" si="70"/>
        <v>0</v>
      </c>
    </row>
    <row r="334" spans="1:36" x14ac:dyDescent="0.25">
      <c r="A334" s="19"/>
      <c r="B334" s="19"/>
      <c r="C334" s="37"/>
      <c r="D334" s="19"/>
      <c r="E334" s="19"/>
      <c r="F334" s="19"/>
      <c r="G334" s="19"/>
      <c r="H334" s="19"/>
      <c r="I334" s="19"/>
      <c r="J334" s="19"/>
      <c r="K334" s="19"/>
      <c r="L334" s="19"/>
      <c r="M334" s="81">
        <f>IF(C334&gt;A_Stammdaten!$B$12,0,SUM(D334,E334,G334,I334:J334)-SUM(F334,H334,K334:L334))</f>
        <v>0</v>
      </c>
      <c r="N334" s="19"/>
      <c r="O334" s="19"/>
      <c r="P334" s="19"/>
      <c r="Q334" s="81">
        <f t="shared" si="71"/>
        <v>0</v>
      </c>
      <c r="R334" s="82">
        <f>IF(ISBLANK($B334),0,VLOOKUP($B334,Listen!$A$2:$C$45,2,FALSE))</f>
        <v>0</v>
      </c>
      <c r="S334" s="82">
        <f>IF(ISBLANK($B334),0,VLOOKUP($B334,Listen!$A$2:$C$45,3,FALSE))</f>
        <v>0</v>
      </c>
      <c r="T334" s="51">
        <f t="shared" si="63"/>
        <v>0</v>
      </c>
      <c r="U334" s="51">
        <f t="shared" si="62"/>
        <v>0</v>
      </c>
      <c r="V334" s="51">
        <f t="shared" si="62"/>
        <v>0</v>
      </c>
      <c r="W334" s="51">
        <f t="shared" si="62"/>
        <v>0</v>
      </c>
      <c r="X334" s="51">
        <f t="shared" si="62"/>
        <v>0</v>
      </c>
      <c r="Y334" s="51">
        <f t="shared" si="62"/>
        <v>0</v>
      </c>
      <c r="Z334" s="51">
        <f t="shared" si="62"/>
        <v>0</v>
      </c>
      <c r="AA334" s="53">
        <f t="shared" si="61"/>
        <v>0</v>
      </c>
      <c r="AB334" s="53">
        <f>IF(C334=A_Stammdaten!$B$12,D_SAV!$Q334-D_SAV!$AC334,HLOOKUP(A_Stammdaten!$B$12-1,$AD$4:$AJ$1000,ROW(C334)-3,FALSE)-$AC334)</f>
        <v>0</v>
      </c>
      <c r="AC334" s="53">
        <f>HLOOKUP(A_Stammdaten!$B$12,$AD$4:$AJ$1000,ROW(C334)-3,FALSE)</f>
        <v>0</v>
      </c>
      <c r="AD334" s="53">
        <f t="shared" si="64"/>
        <v>0</v>
      </c>
      <c r="AE334" s="53">
        <f t="shared" si="65"/>
        <v>0</v>
      </c>
      <c r="AF334" s="53">
        <f t="shared" si="66"/>
        <v>0</v>
      </c>
      <c r="AG334" s="53">
        <f t="shared" si="67"/>
        <v>0</v>
      </c>
      <c r="AH334" s="53">
        <f t="shared" si="68"/>
        <v>0</v>
      </c>
      <c r="AI334" s="53">
        <f t="shared" si="69"/>
        <v>0</v>
      </c>
      <c r="AJ334" s="53">
        <f t="shared" si="70"/>
        <v>0</v>
      </c>
    </row>
    <row r="335" spans="1:36" x14ac:dyDescent="0.25">
      <c r="A335" s="19"/>
      <c r="B335" s="19"/>
      <c r="C335" s="37"/>
      <c r="D335" s="19"/>
      <c r="E335" s="19"/>
      <c r="F335" s="19"/>
      <c r="G335" s="19"/>
      <c r="H335" s="19"/>
      <c r="I335" s="19"/>
      <c r="J335" s="19"/>
      <c r="K335" s="19"/>
      <c r="L335" s="19"/>
      <c r="M335" s="81">
        <f>IF(C335&gt;A_Stammdaten!$B$12,0,SUM(D335,E335,G335,I335:J335)-SUM(F335,H335,K335:L335))</f>
        <v>0</v>
      </c>
      <c r="N335" s="19"/>
      <c r="O335" s="19"/>
      <c r="P335" s="19"/>
      <c r="Q335" s="81">
        <f t="shared" si="71"/>
        <v>0</v>
      </c>
      <c r="R335" s="82">
        <f>IF(ISBLANK($B335),0,VLOOKUP($B335,Listen!$A$2:$C$45,2,FALSE))</f>
        <v>0</v>
      </c>
      <c r="S335" s="82">
        <f>IF(ISBLANK($B335),0,VLOOKUP($B335,Listen!$A$2:$C$45,3,FALSE))</f>
        <v>0</v>
      </c>
      <c r="T335" s="51">
        <f t="shared" si="63"/>
        <v>0</v>
      </c>
      <c r="U335" s="51">
        <f t="shared" si="62"/>
        <v>0</v>
      </c>
      <c r="V335" s="51">
        <f t="shared" si="62"/>
        <v>0</v>
      </c>
      <c r="W335" s="51">
        <f t="shared" si="62"/>
        <v>0</v>
      </c>
      <c r="X335" s="51">
        <f t="shared" si="62"/>
        <v>0</v>
      </c>
      <c r="Y335" s="51">
        <f t="shared" si="62"/>
        <v>0</v>
      </c>
      <c r="Z335" s="51">
        <f t="shared" si="62"/>
        <v>0</v>
      </c>
      <c r="AA335" s="53">
        <f t="shared" si="61"/>
        <v>0</v>
      </c>
      <c r="AB335" s="53">
        <f>IF(C335=A_Stammdaten!$B$12,D_SAV!$Q335-D_SAV!$AC335,HLOOKUP(A_Stammdaten!$B$12-1,$AD$4:$AJ$1000,ROW(C335)-3,FALSE)-$AC335)</f>
        <v>0</v>
      </c>
      <c r="AC335" s="53">
        <f>HLOOKUP(A_Stammdaten!$B$12,$AD$4:$AJ$1000,ROW(C335)-3,FALSE)</f>
        <v>0</v>
      </c>
      <c r="AD335" s="53">
        <f t="shared" si="64"/>
        <v>0</v>
      </c>
      <c r="AE335" s="53">
        <f t="shared" si="65"/>
        <v>0</v>
      </c>
      <c r="AF335" s="53">
        <f t="shared" si="66"/>
        <v>0</v>
      </c>
      <c r="AG335" s="53">
        <f t="shared" si="67"/>
        <v>0</v>
      </c>
      <c r="AH335" s="53">
        <f t="shared" si="68"/>
        <v>0</v>
      </c>
      <c r="AI335" s="53">
        <f t="shared" si="69"/>
        <v>0</v>
      </c>
      <c r="AJ335" s="53">
        <f t="shared" si="70"/>
        <v>0</v>
      </c>
    </row>
    <row r="336" spans="1:36" x14ac:dyDescent="0.25">
      <c r="A336" s="19"/>
      <c r="B336" s="19"/>
      <c r="C336" s="37"/>
      <c r="D336" s="19"/>
      <c r="E336" s="19"/>
      <c r="F336" s="19"/>
      <c r="G336" s="19"/>
      <c r="H336" s="19"/>
      <c r="I336" s="19"/>
      <c r="J336" s="19"/>
      <c r="K336" s="19"/>
      <c r="L336" s="19"/>
      <c r="M336" s="81">
        <f>IF(C336&gt;A_Stammdaten!$B$12,0,SUM(D336,E336,G336,I336:J336)-SUM(F336,H336,K336:L336))</f>
        <v>0</v>
      </c>
      <c r="N336" s="19"/>
      <c r="O336" s="19"/>
      <c r="P336" s="19"/>
      <c r="Q336" s="81">
        <f t="shared" si="71"/>
        <v>0</v>
      </c>
      <c r="R336" s="82">
        <f>IF(ISBLANK($B336),0,VLOOKUP($B336,Listen!$A$2:$C$45,2,FALSE))</f>
        <v>0</v>
      </c>
      <c r="S336" s="82">
        <f>IF(ISBLANK($B336),0,VLOOKUP($B336,Listen!$A$2:$C$45,3,FALSE))</f>
        <v>0</v>
      </c>
      <c r="T336" s="51">
        <f t="shared" si="63"/>
        <v>0</v>
      </c>
      <c r="U336" s="51">
        <f t="shared" si="62"/>
        <v>0</v>
      </c>
      <c r="V336" s="51">
        <f t="shared" si="62"/>
        <v>0</v>
      </c>
      <c r="W336" s="51">
        <f t="shared" si="62"/>
        <v>0</v>
      </c>
      <c r="X336" s="51">
        <f t="shared" si="62"/>
        <v>0</v>
      </c>
      <c r="Y336" s="51">
        <f t="shared" si="62"/>
        <v>0</v>
      </c>
      <c r="Z336" s="51">
        <f t="shared" si="62"/>
        <v>0</v>
      </c>
      <c r="AA336" s="53">
        <f t="shared" si="61"/>
        <v>0</v>
      </c>
      <c r="AB336" s="53">
        <f>IF(C336=A_Stammdaten!$B$12,D_SAV!$Q336-D_SAV!$AC336,HLOOKUP(A_Stammdaten!$B$12-1,$AD$4:$AJ$1000,ROW(C336)-3,FALSE)-$AC336)</f>
        <v>0</v>
      </c>
      <c r="AC336" s="53">
        <f>HLOOKUP(A_Stammdaten!$B$12,$AD$4:$AJ$1000,ROW(C336)-3,FALSE)</f>
        <v>0</v>
      </c>
      <c r="AD336" s="53">
        <f t="shared" si="64"/>
        <v>0</v>
      </c>
      <c r="AE336" s="53">
        <f t="shared" si="65"/>
        <v>0</v>
      </c>
      <c r="AF336" s="53">
        <f t="shared" si="66"/>
        <v>0</v>
      </c>
      <c r="AG336" s="53">
        <f t="shared" si="67"/>
        <v>0</v>
      </c>
      <c r="AH336" s="53">
        <f t="shared" si="68"/>
        <v>0</v>
      </c>
      <c r="AI336" s="53">
        <f t="shared" si="69"/>
        <v>0</v>
      </c>
      <c r="AJ336" s="53">
        <f t="shared" si="70"/>
        <v>0</v>
      </c>
    </row>
    <row r="337" spans="1:36" x14ac:dyDescent="0.25">
      <c r="A337" s="19"/>
      <c r="B337" s="19"/>
      <c r="C337" s="37"/>
      <c r="D337" s="19"/>
      <c r="E337" s="19"/>
      <c r="F337" s="19"/>
      <c r="G337" s="19"/>
      <c r="H337" s="19"/>
      <c r="I337" s="19"/>
      <c r="J337" s="19"/>
      <c r="K337" s="19"/>
      <c r="L337" s="19"/>
      <c r="M337" s="81">
        <f>IF(C337&gt;A_Stammdaten!$B$12,0,SUM(D337,E337,G337,I337:J337)-SUM(F337,H337,K337:L337))</f>
        <v>0</v>
      </c>
      <c r="N337" s="19"/>
      <c r="O337" s="19"/>
      <c r="P337" s="19"/>
      <c r="Q337" s="81">
        <f t="shared" si="71"/>
        <v>0</v>
      </c>
      <c r="R337" s="82">
        <f>IF(ISBLANK($B337),0,VLOOKUP($B337,Listen!$A$2:$C$45,2,FALSE))</f>
        <v>0</v>
      </c>
      <c r="S337" s="82">
        <f>IF(ISBLANK($B337),0,VLOOKUP($B337,Listen!$A$2:$C$45,3,FALSE))</f>
        <v>0</v>
      </c>
      <c r="T337" s="51">
        <f t="shared" si="63"/>
        <v>0</v>
      </c>
      <c r="U337" s="51">
        <f t="shared" si="62"/>
        <v>0</v>
      </c>
      <c r="V337" s="51">
        <f t="shared" si="62"/>
        <v>0</v>
      </c>
      <c r="W337" s="51">
        <f t="shared" si="62"/>
        <v>0</v>
      </c>
      <c r="X337" s="51">
        <f t="shared" si="62"/>
        <v>0</v>
      </c>
      <c r="Y337" s="51">
        <f t="shared" si="62"/>
        <v>0</v>
      </c>
      <c r="Z337" s="51">
        <f t="shared" si="62"/>
        <v>0</v>
      </c>
      <c r="AA337" s="53">
        <f t="shared" si="61"/>
        <v>0</v>
      </c>
      <c r="AB337" s="53">
        <f>IF(C337=A_Stammdaten!$B$12,D_SAV!$Q337-D_SAV!$AC337,HLOOKUP(A_Stammdaten!$B$12-1,$AD$4:$AJ$1000,ROW(C337)-3,FALSE)-$AC337)</f>
        <v>0</v>
      </c>
      <c r="AC337" s="53">
        <f>HLOOKUP(A_Stammdaten!$B$12,$AD$4:$AJ$1000,ROW(C337)-3,FALSE)</f>
        <v>0</v>
      </c>
      <c r="AD337" s="53">
        <f t="shared" si="64"/>
        <v>0</v>
      </c>
      <c r="AE337" s="53">
        <f t="shared" si="65"/>
        <v>0</v>
      </c>
      <c r="AF337" s="53">
        <f t="shared" si="66"/>
        <v>0</v>
      </c>
      <c r="AG337" s="53">
        <f t="shared" si="67"/>
        <v>0</v>
      </c>
      <c r="AH337" s="53">
        <f t="shared" si="68"/>
        <v>0</v>
      </c>
      <c r="AI337" s="53">
        <f t="shared" si="69"/>
        <v>0</v>
      </c>
      <c r="AJ337" s="53">
        <f t="shared" si="70"/>
        <v>0</v>
      </c>
    </row>
    <row r="338" spans="1:36" x14ac:dyDescent="0.25">
      <c r="A338" s="19"/>
      <c r="B338" s="19"/>
      <c r="C338" s="37"/>
      <c r="D338" s="19"/>
      <c r="E338" s="19"/>
      <c r="F338" s="19"/>
      <c r="G338" s="19"/>
      <c r="H338" s="19"/>
      <c r="I338" s="19"/>
      <c r="J338" s="19"/>
      <c r="K338" s="19"/>
      <c r="L338" s="19"/>
      <c r="M338" s="81">
        <f>IF(C338&gt;A_Stammdaten!$B$12,0,SUM(D338,E338,G338,I338:J338)-SUM(F338,H338,K338:L338))</f>
        <v>0</v>
      </c>
      <c r="N338" s="19"/>
      <c r="O338" s="19"/>
      <c r="P338" s="19"/>
      <c r="Q338" s="81">
        <f t="shared" si="71"/>
        <v>0</v>
      </c>
      <c r="R338" s="82">
        <f>IF(ISBLANK($B338),0,VLOOKUP($B338,Listen!$A$2:$C$45,2,FALSE))</f>
        <v>0</v>
      </c>
      <c r="S338" s="82">
        <f>IF(ISBLANK($B338),0,VLOOKUP($B338,Listen!$A$2:$C$45,3,FALSE))</f>
        <v>0</v>
      </c>
      <c r="T338" s="51">
        <f t="shared" si="63"/>
        <v>0</v>
      </c>
      <c r="U338" s="51">
        <f t="shared" si="62"/>
        <v>0</v>
      </c>
      <c r="V338" s="51">
        <f t="shared" si="62"/>
        <v>0</v>
      </c>
      <c r="W338" s="51">
        <f t="shared" si="62"/>
        <v>0</v>
      </c>
      <c r="X338" s="51">
        <f t="shared" si="62"/>
        <v>0</v>
      </c>
      <c r="Y338" s="51">
        <f t="shared" si="62"/>
        <v>0</v>
      </c>
      <c r="Z338" s="51">
        <f t="shared" si="62"/>
        <v>0</v>
      </c>
      <c r="AA338" s="53">
        <f t="shared" si="61"/>
        <v>0</v>
      </c>
      <c r="AB338" s="53">
        <f>IF(C338=A_Stammdaten!$B$12,D_SAV!$Q338-D_SAV!$AC338,HLOOKUP(A_Stammdaten!$B$12-1,$AD$4:$AJ$1000,ROW(C338)-3,FALSE)-$AC338)</f>
        <v>0</v>
      </c>
      <c r="AC338" s="53">
        <f>HLOOKUP(A_Stammdaten!$B$12,$AD$4:$AJ$1000,ROW(C338)-3,FALSE)</f>
        <v>0</v>
      </c>
      <c r="AD338" s="53">
        <f t="shared" si="64"/>
        <v>0</v>
      </c>
      <c r="AE338" s="53">
        <f t="shared" si="65"/>
        <v>0</v>
      </c>
      <c r="AF338" s="53">
        <f t="shared" si="66"/>
        <v>0</v>
      </c>
      <c r="AG338" s="53">
        <f t="shared" si="67"/>
        <v>0</v>
      </c>
      <c r="AH338" s="53">
        <f t="shared" si="68"/>
        <v>0</v>
      </c>
      <c r="AI338" s="53">
        <f t="shared" si="69"/>
        <v>0</v>
      </c>
      <c r="AJ338" s="53">
        <f t="shared" si="70"/>
        <v>0</v>
      </c>
    </row>
    <row r="339" spans="1:36" x14ac:dyDescent="0.25">
      <c r="A339" s="19"/>
      <c r="B339" s="19"/>
      <c r="C339" s="37"/>
      <c r="D339" s="19"/>
      <c r="E339" s="19"/>
      <c r="F339" s="19"/>
      <c r="G339" s="19"/>
      <c r="H339" s="19"/>
      <c r="I339" s="19"/>
      <c r="J339" s="19"/>
      <c r="K339" s="19"/>
      <c r="L339" s="19"/>
      <c r="M339" s="81">
        <f>IF(C339&gt;A_Stammdaten!$B$12,0,SUM(D339,E339,G339,I339:J339)-SUM(F339,H339,K339:L339))</f>
        <v>0</v>
      </c>
      <c r="N339" s="19"/>
      <c r="O339" s="19"/>
      <c r="P339" s="19"/>
      <c r="Q339" s="81">
        <f t="shared" si="71"/>
        <v>0</v>
      </c>
      <c r="R339" s="82">
        <f>IF(ISBLANK($B339),0,VLOOKUP($B339,Listen!$A$2:$C$45,2,FALSE))</f>
        <v>0</v>
      </c>
      <c r="S339" s="82">
        <f>IF(ISBLANK($B339),0,VLOOKUP($B339,Listen!$A$2:$C$45,3,FALSE))</f>
        <v>0</v>
      </c>
      <c r="T339" s="51">
        <f t="shared" si="63"/>
        <v>0</v>
      </c>
      <c r="U339" s="51">
        <f t="shared" si="62"/>
        <v>0</v>
      </c>
      <c r="V339" s="51">
        <f t="shared" si="62"/>
        <v>0</v>
      </c>
      <c r="W339" s="51">
        <f t="shared" si="62"/>
        <v>0</v>
      </c>
      <c r="X339" s="51">
        <f t="shared" si="62"/>
        <v>0</v>
      </c>
      <c r="Y339" s="51">
        <f t="shared" si="62"/>
        <v>0</v>
      </c>
      <c r="Z339" s="51">
        <f t="shared" si="62"/>
        <v>0</v>
      </c>
      <c r="AA339" s="53">
        <f t="shared" si="61"/>
        <v>0</v>
      </c>
      <c r="AB339" s="53">
        <f>IF(C339=A_Stammdaten!$B$12,D_SAV!$Q339-D_SAV!$AC339,HLOOKUP(A_Stammdaten!$B$12-1,$AD$4:$AJ$1000,ROW(C339)-3,FALSE)-$AC339)</f>
        <v>0</v>
      </c>
      <c r="AC339" s="53">
        <f>HLOOKUP(A_Stammdaten!$B$12,$AD$4:$AJ$1000,ROW(C339)-3,FALSE)</f>
        <v>0</v>
      </c>
      <c r="AD339" s="53">
        <f t="shared" si="64"/>
        <v>0</v>
      </c>
      <c r="AE339" s="53">
        <f t="shared" si="65"/>
        <v>0</v>
      </c>
      <c r="AF339" s="53">
        <f t="shared" si="66"/>
        <v>0</v>
      </c>
      <c r="AG339" s="53">
        <f t="shared" si="67"/>
        <v>0</v>
      </c>
      <c r="AH339" s="53">
        <f t="shared" si="68"/>
        <v>0</v>
      </c>
      <c r="AI339" s="53">
        <f t="shared" si="69"/>
        <v>0</v>
      </c>
      <c r="AJ339" s="53">
        <f t="shared" si="70"/>
        <v>0</v>
      </c>
    </row>
    <row r="340" spans="1:36" x14ac:dyDescent="0.25">
      <c r="A340" s="19"/>
      <c r="B340" s="19"/>
      <c r="C340" s="37"/>
      <c r="D340" s="19"/>
      <c r="E340" s="19"/>
      <c r="F340" s="19"/>
      <c r="G340" s="19"/>
      <c r="H340" s="19"/>
      <c r="I340" s="19"/>
      <c r="J340" s="19"/>
      <c r="K340" s="19"/>
      <c r="L340" s="19"/>
      <c r="M340" s="81">
        <f>IF(C340&gt;A_Stammdaten!$B$12,0,SUM(D340,E340,G340,I340:J340)-SUM(F340,H340,K340:L340))</f>
        <v>0</v>
      </c>
      <c r="N340" s="19"/>
      <c r="O340" s="19"/>
      <c r="P340" s="19"/>
      <c r="Q340" s="81">
        <f t="shared" si="71"/>
        <v>0</v>
      </c>
      <c r="R340" s="82">
        <f>IF(ISBLANK($B340),0,VLOOKUP($B340,Listen!$A$2:$C$45,2,FALSE))</f>
        <v>0</v>
      </c>
      <c r="S340" s="82">
        <f>IF(ISBLANK($B340),0,VLOOKUP($B340,Listen!$A$2:$C$45,3,FALSE))</f>
        <v>0</v>
      </c>
      <c r="T340" s="51">
        <f t="shared" si="63"/>
        <v>0</v>
      </c>
      <c r="U340" s="51">
        <f t="shared" si="62"/>
        <v>0</v>
      </c>
      <c r="V340" s="51">
        <f t="shared" si="62"/>
        <v>0</v>
      </c>
      <c r="W340" s="51">
        <f t="shared" si="62"/>
        <v>0</v>
      </c>
      <c r="X340" s="51">
        <f t="shared" si="62"/>
        <v>0</v>
      </c>
      <c r="Y340" s="51">
        <f t="shared" si="62"/>
        <v>0</v>
      </c>
      <c r="Z340" s="51">
        <f t="shared" si="62"/>
        <v>0</v>
      </c>
      <c r="AA340" s="53">
        <f t="shared" si="61"/>
        <v>0</v>
      </c>
      <c r="AB340" s="53">
        <f>IF(C340=A_Stammdaten!$B$12,D_SAV!$Q340-D_SAV!$AC340,HLOOKUP(A_Stammdaten!$B$12-1,$AD$4:$AJ$1000,ROW(C340)-3,FALSE)-$AC340)</f>
        <v>0</v>
      </c>
      <c r="AC340" s="53">
        <f>HLOOKUP(A_Stammdaten!$B$12,$AD$4:$AJ$1000,ROW(C340)-3,FALSE)</f>
        <v>0</v>
      </c>
      <c r="AD340" s="53">
        <f t="shared" si="64"/>
        <v>0</v>
      </c>
      <c r="AE340" s="53">
        <f t="shared" si="65"/>
        <v>0</v>
      </c>
      <c r="AF340" s="53">
        <f t="shared" si="66"/>
        <v>0</v>
      </c>
      <c r="AG340" s="53">
        <f t="shared" si="67"/>
        <v>0</v>
      </c>
      <c r="AH340" s="53">
        <f t="shared" si="68"/>
        <v>0</v>
      </c>
      <c r="AI340" s="53">
        <f t="shared" si="69"/>
        <v>0</v>
      </c>
      <c r="AJ340" s="53">
        <f t="shared" si="70"/>
        <v>0</v>
      </c>
    </row>
    <row r="341" spans="1:36" x14ac:dyDescent="0.25">
      <c r="A341" s="19"/>
      <c r="B341" s="19"/>
      <c r="C341" s="37"/>
      <c r="D341" s="19"/>
      <c r="E341" s="19"/>
      <c r="F341" s="19"/>
      <c r="G341" s="19"/>
      <c r="H341" s="19"/>
      <c r="I341" s="19"/>
      <c r="J341" s="19"/>
      <c r="K341" s="19"/>
      <c r="L341" s="19"/>
      <c r="M341" s="81">
        <f>IF(C341&gt;A_Stammdaten!$B$12,0,SUM(D341,E341,G341,I341:J341)-SUM(F341,H341,K341:L341))</f>
        <v>0</v>
      </c>
      <c r="N341" s="19"/>
      <c r="O341" s="19"/>
      <c r="P341" s="19"/>
      <c r="Q341" s="81">
        <f t="shared" si="71"/>
        <v>0</v>
      </c>
      <c r="R341" s="82">
        <f>IF(ISBLANK($B341),0,VLOOKUP($B341,Listen!$A$2:$C$45,2,FALSE))</f>
        <v>0</v>
      </c>
      <c r="S341" s="82">
        <f>IF(ISBLANK($B341),0,VLOOKUP($B341,Listen!$A$2:$C$45,3,FALSE))</f>
        <v>0</v>
      </c>
      <c r="T341" s="51">
        <f t="shared" si="63"/>
        <v>0</v>
      </c>
      <c r="U341" s="51">
        <f t="shared" si="62"/>
        <v>0</v>
      </c>
      <c r="V341" s="51">
        <f t="shared" si="62"/>
        <v>0</v>
      </c>
      <c r="W341" s="51">
        <f t="shared" si="62"/>
        <v>0</v>
      </c>
      <c r="X341" s="51">
        <f t="shared" si="62"/>
        <v>0</v>
      </c>
      <c r="Y341" s="51">
        <f t="shared" si="62"/>
        <v>0</v>
      </c>
      <c r="Z341" s="51">
        <f t="shared" si="62"/>
        <v>0</v>
      </c>
      <c r="AA341" s="53">
        <f t="shared" si="61"/>
        <v>0</v>
      </c>
      <c r="AB341" s="53">
        <f>IF(C341=A_Stammdaten!$B$12,D_SAV!$Q341-D_SAV!$AC341,HLOOKUP(A_Stammdaten!$B$12-1,$AD$4:$AJ$1000,ROW(C341)-3,FALSE)-$AC341)</f>
        <v>0</v>
      </c>
      <c r="AC341" s="53">
        <f>HLOOKUP(A_Stammdaten!$B$12,$AD$4:$AJ$1000,ROW(C341)-3,FALSE)</f>
        <v>0</v>
      </c>
      <c r="AD341" s="53">
        <f t="shared" si="64"/>
        <v>0</v>
      </c>
      <c r="AE341" s="53">
        <f t="shared" si="65"/>
        <v>0</v>
      </c>
      <c r="AF341" s="53">
        <f t="shared" si="66"/>
        <v>0</v>
      </c>
      <c r="AG341" s="53">
        <f t="shared" si="67"/>
        <v>0</v>
      </c>
      <c r="AH341" s="53">
        <f t="shared" si="68"/>
        <v>0</v>
      </c>
      <c r="AI341" s="53">
        <f t="shared" si="69"/>
        <v>0</v>
      </c>
      <c r="AJ341" s="53">
        <f t="shared" si="70"/>
        <v>0</v>
      </c>
    </row>
    <row r="342" spans="1:36" x14ac:dyDescent="0.25">
      <c r="A342" s="19"/>
      <c r="B342" s="19"/>
      <c r="C342" s="37"/>
      <c r="D342" s="19"/>
      <c r="E342" s="19"/>
      <c r="F342" s="19"/>
      <c r="G342" s="19"/>
      <c r="H342" s="19"/>
      <c r="I342" s="19"/>
      <c r="J342" s="19"/>
      <c r="K342" s="19"/>
      <c r="L342" s="19"/>
      <c r="M342" s="81">
        <f>IF(C342&gt;A_Stammdaten!$B$12,0,SUM(D342,E342,G342,I342:J342)-SUM(F342,H342,K342:L342))</f>
        <v>0</v>
      </c>
      <c r="N342" s="19"/>
      <c r="O342" s="19"/>
      <c r="P342" s="19"/>
      <c r="Q342" s="81">
        <f t="shared" si="71"/>
        <v>0</v>
      </c>
      <c r="R342" s="82">
        <f>IF(ISBLANK($B342),0,VLOOKUP($B342,Listen!$A$2:$C$45,2,FALSE))</f>
        <v>0</v>
      </c>
      <c r="S342" s="82">
        <f>IF(ISBLANK($B342),0,VLOOKUP($B342,Listen!$A$2:$C$45,3,FALSE))</f>
        <v>0</v>
      </c>
      <c r="T342" s="51">
        <f t="shared" si="63"/>
        <v>0</v>
      </c>
      <c r="U342" s="51">
        <f t="shared" si="62"/>
        <v>0</v>
      </c>
      <c r="V342" s="51">
        <f t="shared" si="62"/>
        <v>0</v>
      </c>
      <c r="W342" s="51">
        <f t="shared" si="62"/>
        <v>0</v>
      </c>
      <c r="X342" s="51">
        <f t="shared" si="62"/>
        <v>0</v>
      </c>
      <c r="Y342" s="51">
        <f t="shared" si="62"/>
        <v>0</v>
      </c>
      <c r="Z342" s="51">
        <f t="shared" si="62"/>
        <v>0</v>
      </c>
      <c r="AA342" s="53">
        <f t="shared" si="61"/>
        <v>0</v>
      </c>
      <c r="AB342" s="53">
        <f>IF(C342=A_Stammdaten!$B$12,D_SAV!$Q342-D_SAV!$AC342,HLOOKUP(A_Stammdaten!$B$12-1,$AD$4:$AJ$1000,ROW(C342)-3,FALSE)-$AC342)</f>
        <v>0</v>
      </c>
      <c r="AC342" s="53">
        <f>HLOOKUP(A_Stammdaten!$B$12,$AD$4:$AJ$1000,ROW(C342)-3,FALSE)</f>
        <v>0</v>
      </c>
      <c r="AD342" s="53">
        <f t="shared" si="64"/>
        <v>0</v>
      </c>
      <c r="AE342" s="53">
        <f t="shared" si="65"/>
        <v>0</v>
      </c>
      <c r="AF342" s="53">
        <f t="shared" si="66"/>
        <v>0</v>
      </c>
      <c r="AG342" s="53">
        <f t="shared" si="67"/>
        <v>0</v>
      </c>
      <c r="AH342" s="53">
        <f t="shared" si="68"/>
        <v>0</v>
      </c>
      <c r="AI342" s="53">
        <f t="shared" si="69"/>
        <v>0</v>
      </c>
      <c r="AJ342" s="53">
        <f t="shared" si="70"/>
        <v>0</v>
      </c>
    </row>
    <row r="343" spans="1:36" x14ac:dyDescent="0.25">
      <c r="A343" s="19"/>
      <c r="B343" s="19"/>
      <c r="C343" s="37"/>
      <c r="D343" s="19"/>
      <c r="E343" s="19"/>
      <c r="F343" s="19"/>
      <c r="G343" s="19"/>
      <c r="H343" s="19"/>
      <c r="I343" s="19"/>
      <c r="J343" s="19"/>
      <c r="K343" s="19"/>
      <c r="L343" s="19"/>
      <c r="M343" s="81">
        <f>IF(C343&gt;A_Stammdaten!$B$12,0,SUM(D343,E343,G343,I343:J343)-SUM(F343,H343,K343:L343))</f>
        <v>0</v>
      </c>
      <c r="N343" s="19"/>
      <c r="O343" s="19"/>
      <c r="P343" s="19"/>
      <c r="Q343" s="81">
        <f t="shared" si="71"/>
        <v>0</v>
      </c>
      <c r="R343" s="82">
        <f>IF(ISBLANK($B343),0,VLOOKUP($B343,Listen!$A$2:$C$45,2,FALSE))</f>
        <v>0</v>
      </c>
      <c r="S343" s="82">
        <f>IF(ISBLANK($B343),0,VLOOKUP($B343,Listen!$A$2:$C$45,3,FALSE))</f>
        <v>0</v>
      </c>
      <c r="T343" s="51">
        <f t="shared" si="63"/>
        <v>0</v>
      </c>
      <c r="U343" s="51">
        <f t="shared" si="62"/>
        <v>0</v>
      </c>
      <c r="V343" s="51">
        <f t="shared" si="62"/>
        <v>0</v>
      </c>
      <c r="W343" s="51">
        <f t="shared" si="62"/>
        <v>0</v>
      </c>
      <c r="X343" s="51">
        <f t="shared" si="62"/>
        <v>0</v>
      </c>
      <c r="Y343" s="51">
        <f t="shared" si="62"/>
        <v>0</v>
      </c>
      <c r="Z343" s="51">
        <f t="shared" si="62"/>
        <v>0</v>
      </c>
      <c r="AA343" s="53">
        <f t="shared" si="61"/>
        <v>0</v>
      </c>
      <c r="AB343" s="53">
        <f>IF(C343=A_Stammdaten!$B$12,D_SAV!$Q343-D_SAV!$AC343,HLOOKUP(A_Stammdaten!$B$12-1,$AD$4:$AJ$1000,ROW(C343)-3,FALSE)-$AC343)</f>
        <v>0</v>
      </c>
      <c r="AC343" s="53">
        <f>HLOOKUP(A_Stammdaten!$B$12,$AD$4:$AJ$1000,ROW(C343)-3,FALSE)</f>
        <v>0</v>
      </c>
      <c r="AD343" s="53">
        <f t="shared" si="64"/>
        <v>0</v>
      </c>
      <c r="AE343" s="53">
        <f t="shared" si="65"/>
        <v>0</v>
      </c>
      <c r="AF343" s="53">
        <f t="shared" si="66"/>
        <v>0</v>
      </c>
      <c r="AG343" s="53">
        <f t="shared" si="67"/>
        <v>0</v>
      </c>
      <c r="AH343" s="53">
        <f t="shared" si="68"/>
        <v>0</v>
      </c>
      <c r="AI343" s="53">
        <f t="shared" si="69"/>
        <v>0</v>
      </c>
      <c r="AJ343" s="53">
        <f t="shared" si="70"/>
        <v>0</v>
      </c>
    </row>
    <row r="344" spans="1:36" x14ac:dyDescent="0.25">
      <c r="A344" s="19"/>
      <c r="B344" s="19"/>
      <c r="C344" s="37"/>
      <c r="D344" s="19"/>
      <c r="E344" s="19"/>
      <c r="F344" s="19"/>
      <c r="G344" s="19"/>
      <c r="H344" s="19"/>
      <c r="I344" s="19"/>
      <c r="J344" s="19"/>
      <c r="K344" s="19"/>
      <c r="L344" s="19"/>
      <c r="M344" s="81">
        <f>IF(C344&gt;A_Stammdaten!$B$12,0,SUM(D344,E344,G344,I344:J344)-SUM(F344,H344,K344:L344))</f>
        <v>0</v>
      </c>
      <c r="N344" s="19"/>
      <c r="O344" s="19"/>
      <c r="P344" s="19"/>
      <c r="Q344" s="81">
        <f t="shared" si="71"/>
        <v>0</v>
      </c>
      <c r="R344" s="82">
        <f>IF(ISBLANK($B344),0,VLOOKUP($B344,Listen!$A$2:$C$45,2,FALSE))</f>
        <v>0</v>
      </c>
      <c r="S344" s="82">
        <f>IF(ISBLANK($B344),0,VLOOKUP($B344,Listen!$A$2:$C$45,3,FALSE))</f>
        <v>0</v>
      </c>
      <c r="T344" s="51">
        <f t="shared" si="63"/>
        <v>0</v>
      </c>
      <c r="U344" s="51">
        <f t="shared" si="62"/>
        <v>0</v>
      </c>
      <c r="V344" s="51">
        <f t="shared" si="62"/>
        <v>0</v>
      </c>
      <c r="W344" s="51">
        <f t="shared" si="62"/>
        <v>0</v>
      </c>
      <c r="X344" s="51">
        <f t="shared" si="62"/>
        <v>0</v>
      </c>
      <c r="Y344" s="51">
        <f t="shared" si="62"/>
        <v>0</v>
      </c>
      <c r="Z344" s="51">
        <f t="shared" si="62"/>
        <v>0</v>
      </c>
      <c r="AA344" s="53">
        <f t="shared" si="61"/>
        <v>0</v>
      </c>
      <c r="AB344" s="53">
        <f>IF(C344=A_Stammdaten!$B$12,D_SAV!$Q344-D_SAV!$AC344,HLOOKUP(A_Stammdaten!$B$12-1,$AD$4:$AJ$1000,ROW(C344)-3,FALSE)-$AC344)</f>
        <v>0</v>
      </c>
      <c r="AC344" s="53">
        <f>HLOOKUP(A_Stammdaten!$B$12,$AD$4:$AJ$1000,ROW(C344)-3,FALSE)</f>
        <v>0</v>
      </c>
      <c r="AD344" s="53">
        <f t="shared" si="64"/>
        <v>0</v>
      </c>
      <c r="AE344" s="53">
        <f t="shared" si="65"/>
        <v>0</v>
      </c>
      <c r="AF344" s="53">
        <f t="shared" si="66"/>
        <v>0</v>
      </c>
      <c r="AG344" s="53">
        <f t="shared" si="67"/>
        <v>0</v>
      </c>
      <c r="AH344" s="53">
        <f t="shared" si="68"/>
        <v>0</v>
      </c>
      <c r="AI344" s="53">
        <f t="shared" si="69"/>
        <v>0</v>
      </c>
      <c r="AJ344" s="53">
        <f t="shared" si="70"/>
        <v>0</v>
      </c>
    </row>
    <row r="345" spans="1:36" x14ac:dyDescent="0.25">
      <c r="A345" s="19"/>
      <c r="B345" s="19"/>
      <c r="C345" s="37"/>
      <c r="D345" s="19"/>
      <c r="E345" s="19"/>
      <c r="F345" s="19"/>
      <c r="G345" s="19"/>
      <c r="H345" s="19"/>
      <c r="I345" s="19"/>
      <c r="J345" s="19"/>
      <c r="K345" s="19"/>
      <c r="L345" s="19"/>
      <c r="M345" s="81">
        <f>IF(C345&gt;A_Stammdaten!$B$12,0,SUM(D345,E345,G345,I345:J345)-SUM(F345,H345,K345:L345))</f>
        <v>0</v>
      </c>
      <c r="N345" s="19"/>
      <c r="O345" s="19"/>
      <c r="P345" s="19"/>
      <c r="Q345" s="81">
        <f t="shared" si="71"/>
        <v>0</v>
      </c>
      <c r="R345" s="82">
        <f>IF(ISBLANK($B345),0,VLOOKUP($B345,Listen!$A$2:$C$45,2,FALSE))</f>
        <v>0</v>
      </c>
      <c r="S345" s="82">
        <f>IF(ISBLANK($B345),0,VLOOKUP($B345,Listen!$A$2:$C$45,3,FALSE))</f>
        <v>0</v>
      </c>
      <c r="T345" s="51">
        <f t="shared" si="63"/>
        <v>0</v>
      </c>
      <c r="U345" s="51">
        <f t="shared" si="62"/>
        <v>0</v>
      </c>
      <c r="V345" s="51">
        <f t="shared" si="62"/>
        <v>0</v>
      </c>
      <c r="W345" s="51">
        <f t="shared" si="62"/>
        <v>0</v>
      </c>
      <c r="X345" s="51">
        <f t="shared" si="62"/>
        <v>0</v>
      </c>
      <c r="Y345" s="51">
        <f t="shared" si="62"/>
        <v>0</v>
      </c>
      <c r="Z345" s="51">
        <f t="shared" si="62"/>
        <v>0</v>
      </c>
      <c r="AA345" s="53">
        <f t="shared" si="61"/>
        <v>0</v>
      </c>
      <c r="AB345" s="53">
        <f>IF(C345=A_Stammdaten!$B$12,D_SAV!$Q345-D_SAV!$AC345,HLOOKUP(A_Stammdaten!$B$12-1,$AD$4:$AJ$1000,ROW(C345)-3,FALSE)-$AC345)</f>
        <v>0</v>
      </c>
      <c r="AC345" s="53">
        <f>HLOOKUP(A_Stammdaten!$B$12,$AD$4:$AJ$1000,ROW(C345)-3,FALSE)</f>
        <v>0</v>
      </c>
      <c r="AD345" s="53">
        <f t="shared" si="64"/>
        <v>0</v>
      </c>
      <c r="AE345" s="53">
        <f t="shared" si="65"/>
        <v>0</v>
      </c>
      <c r="AF345" s="53">
        <f t="shared" si="66"/>
        <v>0</v>
      </c>
      <c r="AG345" s="53">
        <f t="shared" si="67"/>
        <v>0</v>
      </c>
      <c r="AH345" s="53">
        <f t="shared" si="68"/>
        <v>0</v>
      </c>
      <c r="AI345" s="53">
        <f t="shared" si="69"/>
        <v>0</v>
      </c>
      <c r="AJ345" s="53">
        <f t="shared" si="70"/>
        <v>0</v>
      </c>
    </row>
    <row r="346" spans="1:36" x14ac:dyDescent="0.25">
      <c r="A346" s="19"/>
      <c r="B346" s="19"/>
      <c r="C346" s="37"/>
      <c r="D346" s="19"/>
      <c r="E346" s="19"/>
      <c r="F346" s="19"/>
      <c r="G346" s="19"/>
      <c r="H346" s="19"/>
      <c r="I346" s="19"/>
      <c r="J346" s="19"/>
      <c r="K346" s="19"/>
      <c r="L346" s="19"/>
      <c r="M346" s="81">
        <f>IF(C346&gt;A_Stammdaten!$B$12,0,SUM(D346,E346,G346,I346:J346)-SUM(F346,H346,K346:L346))</f>
        <v>0</v>
      </c>
      <c r="N346" s="19"/>
      <c r="O346" s="19"/>
      <c r="P346" s="19"/>
      <c r="Q346" s="81">
        <f t="shared" si="71"/>
        <v>0</v>
      </c>
      <c r="R346" s="82">
        <f>IF(ISBLANK($B346),0,VLOOKUP($B346,Listen!$A$2:$C$45,2,FALSE))</f>
        <v>0</v>
      </c>
      <c r="S346" s="82">
        <f>IF(ISBLANK($B346),0,VLOOKUP($B346,Listen!$A$2:$C$45,3,FALSE))</f>
        <v>0</v>
      </c>
      <c r="T346" s="51">
        <f t="shared" si="63"/>
        <v>0</v>
      </c>
      <c r="U346" s="51">
        <f t="shared" si="62"/>
        <v>0</v>
      </c>
      <c r="V346" s="51">
        <f t="shared" si="62"/>
        <v>0</v>
      </c>
      <c r="W346" s="51">
        <f t="shared" si="62"/>
        <v>0</v>
      </c>
      <c r="X346" s="51">
        <f t="shared" si="62"/>
        <v>0</v>
      </c>
      <c r="Y346" s="51">
        <f t="shared" si="62"/>
        <v>0</v>
      </c>
      <c r="Z346" s="51">
        <f t="shared" si="62"/>
        <v>0</v>
      </c>
      <c r="AA346" s="53">
        <f t="shared" si="61"/>
        <v>0</v>
      </c>
      <c r="AB346" s="53">
        <f>IF(C346=A_Stammdaten!$B$12,D_SAV!$Q346-D_SAV!$AC346,HLOOKUP(A_Stammdaten!$B$12-1,$AD$4:$AJ$1000,ROW(C346)-3,FALSE)-$AC346)</f>
        <v>0</v>
      </c>
      <c r="AC346" s="53">
        <f>HLOOKUP(A_Stammdaten!$B$12,$AD$4:$AJ$1000,ROW(C346)-3,FALSE)</f>
        <v>0</v>
      </c>
      <c r="AD346" s="53">
        <f t="shared" si="64"/>
        <v>0</v>
      </c>
      <c r="AE346" s="53">
        <f t="shared" si="65"/>
        <v>0</v>
      </c>
      <c r="AF346" s="53">
        <f t="shared" si="66"/>
        <v>0</v>
      </c>
      <c r="AG346" s="53">
        <f t="shared" si="67"/>
        <v>0</v>
      </c>
      <c r="AH346" s="53">
        <f t="shared" si="68"/>
        <v>0</v>
      </c>
      <c r="AI346" s="53">
        <f t="shared" si="69"/>
        <v>0</v>
      </c>
      <c r="AJ346" s="53">
        <f t="shared" si="70"/>
        <v>0</v>
      </c>
    </row>
    <row r="347" spans="1:36" x14ac:dyDescent="0.25">
      <c r="A347" s="19"/>
      <c r="B347" s="19"/>
      <c r="C347" s="37"/>
      <c r="D347" s="19"/>
      <c r="E347" s="19"/>
      <c r="F347" s="19"/>
      <c r="G347" s="19"/>
      <c r="H347" s="19"/>
      <c r="I347" s="19"/>
      <c r="J347" s="19"/>
      <c r="K347" s="19"/>
      <c r="L347" s="19"/>
      <c r="M347" s="81">
        <f>IF(C347&gt;A_Stammdaten!$B$12,0,SUM(D347,E347,G347,I347:J347)-SUM(F347,H347,K347:L347))</f>
        <v>0</v>
      </c>
      <c r="N347" s="19"/>
      <c r="O347" s="19"/>
      <c r="P347" s="19"/>
      <c r="Q347" s="81">
        <f t="shared" si="71"/>
        <v>0</v>
      </c>
      <c r="R347" s="82">
        <f>IF(ISBLANK($B347),0,VLOOKUP($B347,Listen!$A$2:$C$45,2,FALSE))</f>
        <v>0</v>
      </c>
      <c r="S347" s="82">
        <f>IF(ISBLANK($B347),0,VLOOKUP($B347,Listen!$A$2:$C$45,3,FALSE))</f>
        <v>0</v>
      </c>
      <c r="T347" s="51">
        <f t="shared" si="63"/>
        <v>0</v>
      </c>
      <c r="U347" s="51">
        <f t="shared" si="62"/>
        <v>0</v>
      </c>
      <c r="V347" s="51">
        <f t="shared" si="62"/>
        <v>0</v>
      </c>
      <c r="W347" s="51">
        <f t="shared" si="62"/>
        <v>0</v>
      </c>
      <c r="X347" s="51">
        <f t="shared" si="62"/>
        <v>0</v>
      </c>
      <c r="Y347" s="51">
        <f t="shared" si="62"/>
        <v>0</v>
      </c>
      <c r="Z347" s="51">
        <f t="shared" si="62"/>
        <v>0</v>
      </c>
      <c r="AA347" s="53">
        <f t="shared" si="61"/>
        <v>0</v>
      </c>
      <c r="AB347" s="53">
        <f>IF(C347=A_Stammdaten!$B$12,D_SAV!$Q347-D_SAV!$AC347,HLOOKUP(A_Stammdaten!$B$12-1,$AD$4:$AJ$1000,ROW(C347)-3,FALSE)-$AC347)</f>
        <v>0</v>
      </c>
      <c r="AC347" s="53">
        <f>HLOOKUP(A_Stammdaten!$B$12,$AD$4:$AJ$1000,ROW(C347)-3,FALSE)</f>
        <v>0</v>
      </c>
      <c r="AD347" s="53">
        <f t="shared" si="64"/>
        <v>0</v>
      </c>
      <c r="AE347" s="53">
        <f t="shared" si="65"/>
        <v>0</v>
      </c>
      <c r="AF347" s="53">
        <f t="shared" si="66"/>
        <v>0</v>
      </c>
      <c r="AG347" s="53">
        <f t="shared" si="67"/>
        <v>0</v>
      </c>
      <c r="AH347" s="53">
        <f t="shared" si="68"/>
        <v>0</v>
      </c>
      <c r="AI347" s="53">
        <f t="shared" si="69"/>
        <v>0</v>
      </c>
      <c r="AJ347" s="53">
        <f t="shared" si="70"/>
        <v>0</v>
      </c>
    </row>
    <row r="348" spans="1:36" x14ac:dyDescent="0.25">
      <c r="A348" s="19"/>
      <c r="B348" s="19"/>
      <c r="C348" s="37"/>
      <c r="D348" s="19"/>
      <c r="E348" s="19"/>
      <c r="F348" s="19"/>
      <c r="G348" s="19"/>
      <c r="H348" s="19"/>
      <c r="I348" s="19"/>
      <c r="J348" s="19"/>
      <c r="K348" s="19"/>
      <c r="L348" s="19"/>
      <c r="M348" s="81">
        <f>IF(C348&gt;A_Stammdaten!$B$12,0,SUM(D348,E348,G348,I348:J348)-SUM(F348,H348,K348:L348))</f>
        <v>0</v>
      </c>
      <c r="N348" s="19"/>
      <c r="O348" s="19"/>
      <c r="P348" s="19"/>
      <c r="Q348" s="81">
        <f t="shared" si="71"/>
        <v>0</v>
      </c>
      <c r="R348" s="82">
        <f>IF(ISBLANK($B348),0,VLOOKUP($B348,Listen!$A$2:$C$45,2,FALSE))</f>
        <v>0</v>
      </c>
      <c r="S348" s="82">
        <f>IF(ISBLANK($B348),0,VLOOKUP($B348,Listen!$A$2:$C$45,3,FALSE))</f>
        <v>0</v>
      </c>
      <c r="T348" s="51">
        <f t="shared" si="63"/>
        <v>0</v>
      </c>
      <c r="U348" s="51">
        <f t="shared" si="62"/>
        <v>0</v>
      </c>
      <c r="V348" s="51">
        <f t="shared" si="62"/>
        <v>0</v>
      </c>
      <c r="W348" s="51">
        <f t="shared" si="62"/>
        <v>0</v>
      </c>
      <c r="X348" s="51">
        <f t="shared" si="62"/>
        <v>0</v>
      </c>
      <c r="Y348" s="51">
        <f t="shared" si="62"/>
        <v>0</v>
      </c>
      <c r="Z348" s="51">
        <f t="shared" si="62"/>
        <v>0</v>
      </c>
      <c r="AA348" s="53">
        <f t="shared" si="61"/>
        <v>0</v>
      </c>
      <c r="AB348" s="53">
        <f>IF(C348=A_Stammdaten!$B$12,D_SAV!$Q348-D_SAV!$AC348,HLOOKUP(A_Stammdaten!$B$12-1,$AD$4:$AJ$1000,ROW(C348)-3,FALSE)-$AC348)</f>
        <v>0</v>
      </c>
      <c r="AC348" s="53">
        <f>HLOOKUP(A_Stammdaten!$B$12,$AD$4:$AJ$1000,ROW(C348)-3,FALSE)</f>
        <v>0</v>
      </c>
      <c r="AD348" s="53">
        <f t="shared" si="64"/>
        <v>0</v>
      </c>
      <c r="AE348" s="53">
        <f t="shared" si="65"/>
        <v>0</v>
      </c>
      <c r="AF348" s="53">
        <f t="shared" si="66"/>
        <v>0</v>
      </c>
      <c r="AG348" s="53">
        <f t="shared" si="67"/>
        <v>0</v>
      </c>
      <c r="AH348" s="53">
        <f t="shared" si="68"/>
        <v>0</v>
      </c>
      <c r="AI348" s="53">
        <f t="shared" si="69"/>
        <v>0</v>
      </c>
      <c r="AJ348" s="53">
        <f t="shared" si="70"/>
        <v>0</v>
      </c>
    </row>
    <row r="349" spans="1:36" x14ac:dyDescent="0.25">
      <c r="A349" s="19"/>
      <c r="B349" s="19"/>
      <c r="C349" s="37"/>
      <c r="D349" s="19"/>
      <c r="E349" s="19"/>
      <c r="F349" s="19"/>
      <c r="G349" s="19"/>
      <c r="H349" s="19"/>
      <c r="I349" s="19"/>
      <c r="J349" s="19"/>
      <c r="K349" s="19"/>
      <c r="L349" s="19"/>
      <c r="M349" s="81">
        <f>IF(C349&gt;A_Stammdaten!$B$12,0,SUM(D349,E349,G349,I349:J349)-SUM(F349,H349,K349:L349))</f>
        <v>0</v>
      </c>
      <c r="N349" s="19"/>
      <c r="O349" s="19"/>
      <c r="P349" s="19"/>
      <c r="Q349" s="81">
        <f t="shared" si="71"/>
        <v>0</v>
      </c>
      <c r="R349" s="82">
        <f>IF(ISBLANK($B349),0,VLOOKUP($B349,Listen!$A$2:$C$45,2,FALSE))</f>
        <v>0</v>
      </c>
      <c r="S349" s="82">
        <f>IF(ISBLANK($B349),0,VLOOKUP($B349,Listen!$A$2:$C$45,3,FALSE))</f>
        <v>0</v>
      </c>
      <c r="T349" s="51">
        <f t="shared" si="63"/>
        <v>0</v>
      </c>
      <c r="U349" s="51">
        <f t="shared" si="62"/>
        <v>0</v>
      </c>
      <c r="V349" s="51">
        <f t="shared" si="62"/>
        <v>0</v>
      </c>
      <c r="W349" s="51">
        <f t="shared" si="62"/>
        <v>0</v>
      </c>
      <c r="X349" s="51">
        <f t="shared" si="62"/>
        <v>0</v>
      </c>
      <c r="Y349" s="51">
        <f t="shared" si="62"/>
        <v>0</v>
      </c>
      <c r="Z349" s="51">
        <f t="shared" si="62"/>
        <v>0</v>
      </c>
      <c r="AA349" s="53">
        <f t="shared" si="61"/>
        <v>0</v>
      </c>
      <c r="AB349" s="53">
        <f>IF(C349=A_Stammdaten!$B$12,D_SAV!$Q349-D_SAV!$AC349,HLOOKUP(A_Stammdaten!$B$12-1,$AD$4:$AJ$1000,ROW(C349)-3,FALSE)-$AC349)</f>
        <v>0</v>
      </c>
      <c r="AC349" s="53">
        <f>HLOOKUP(A_Stammdaten!$B$12,$AD$4:$AJ$1000,ROW(C349)-3,FALSE)</f>
        <v>0</v>
      </c>
      <c r="AD349" s="53">
        <f t="shared" si="64"/>
        <v>0</v>
      </c>
      <c r="AE349" s="53">
        <f t="shared" si="65"/>
        <v>0</v>
      </c>
      <c r="AF349" s="53">
        <f t="shared" si="66"/>
        <v>0</v>
      </c>
      <c r="AG349" s="53">
        <f t="shared" si="67"/>
        <v>0</v>
      </c>
      <c r="AH349" s="53">
        <f t="shared" si="68"/>
        <v>0</v>
      </c>
      <c r="AI349" s="53">
        <f t="shared" si="69"/>
        <v>0</v>
      </c>
      <c r="AJ349" s="53">
        <f t="shared" si="70"/>
        <v>0</v>
      </c>
    </row>
    <row r="350" spans="1:36" x14ac:dyDescent="0.25">
      <c r="A350" s="19"/>
      <c r="B350" s="19"/>
      <c r="C350" s="37"/>
      <c r="D350" s="19"/>
      <c r="E350" s="19"/>
      <c r="F350" s="19"/>
      <c r="G350" s="19"/>
      <c r="H350" s="19"/>
      <c r="I350" s="19"/>
      <c r="J350" s="19"/>
      <c r="K350" s="19"/>
      <c r="L350" s="19"/>
      <c r="M350" s="81">
        <f>IF(C350&gt;A_Stammdaten!$B$12,0,SUM(D350,E350,G350,I350:J350)-SUM(F350,H350,K350:L350))</f>
        <v>0</v>
      </c>
      <c r="N350" s="19"/>
      <c r="O350" s="19"/>
      <c r="P350" s="19"/>
      <c r="Q350" s="81">
        <f t="shared" si="71"/>
        <v>0</v>
      </c>
      <c r="R350" s="82">
        <f>IF(ISBLANK($B350),0,VLOOKUP($B350,Listen!$A$2:$C$45,2,FALSE))</f>
        <v>0</v>
      </c>
      <c r="S350" s="82">
        <f>IF(ISBLANK($B350),0,VLOOKUP($B350,Listen!$A$2:$C$45,3,FALSE))</f>
        <v>0</v>
      </c>
      <c r="T350" s="51">
        <f t="shared" si="63"/>
        <v>0</v>
      </c>
      <c r="U350" s="51">
        <f t="shared" si="62"/>
        <v>0</v>
      </c>
      <c r="V350" s="51">
        <f t="shared" si="62"/>
        <v>0</v>
      </c>
      <c r="W350" s="51">
        <f t="shared" si="62"/>
        <v>0</v>
      </c>
      <c r="X350" s="51">
        <f t="shared" si="62"/>
        <v>0</v>
      </c>
      <c r="Y350" s="51">
        <f t="shared" si="62"/>
        <v>0</v>
      </c>
      <c r="Z350" s="51">
        <f t="shared" si="62"/>
        <v>0</v>
      </c>
      <c r="AA350" s="53">
        <f t="shared" si="61"/>
        <v>0</v>
      </c>
      <c r="AB350" s="53">
        <f>IF(C350=A_Stammdaten!$B$12,D_SAV!$Q350-D_SAV!$AC350,HLOOKUP(A_Stammdaten!$B$12-1,$AD$4:$AJ$1000,ROW(C350)-3,FALSE)-$AC350)</f>
        <v>0</v>
      </c>
      <c r="AC350" s="53">
        <f>HLOOKUP(A_Stammdaten!$B$12,$AD$4:$AJ$1000,ROW(C350)-3,FALSE)</f>
        <v>0</v>
      </c>
      <c r="AD350" s="53">
        <f t="shared" si="64"/>
        <v>0</v>
      </c>
      <c r="AE350" s="53">
        <f t="shared" si="65"/>
        <v>0</v>
      </c>
      <c r="AF350" s="53">
        <f t="shared" si="66"/>
        <v>0</v>
      </c>
      <c r="AG350" s="53">
        <f t="shared" si="67"/>
        <v>0</v>
      </c>
      <c r="AH350" s="53">
        <f t="shared" si="68"/>
        <v>0</v>
      </c>
      <c r="AI350" s="53">
        <f t="shared" si="69"/>
        <v>0</v>
      </c>
      <c r="AJ350" s="53">
        <f t="shared" si="70"/>
        <v>0</v>
      </c>
    </row>
    <row r="351" spans="1:36" x14ac:dyDescent="0.25">
      <c r="A351" s="19"/>
      <c r="B351" s="19"/>
      <c r="C351" s="37"/>
      <c r="D351" s="19"/>
      <c r="E351" s="19"/>
      <c r="F351" s="19"/>
      <c r="G351" s="19"/>
      <c r="H351" s="19"/>
      <c r="I351" s="19"/>
      <c r="J351" s="19"/>
      <c r="K351" s="19"/>
      <c r="L351" s="19"/>
      <c r="M351" s="81">
        <f>IF(C351&gt;A_Stammdaten!$B$12,0,SUM(D351,E351,G351,I351:J351)-SUM(F351,H351,K351:L351))</f>
        <v>0</v>
      </c>
      <c r="N351" s="19"/>
      <c r="O351" s="19"/>
      <c r="P351" s="19"/>
      <c r="Q351" s="81">
        <f t="shared" si="71"/>
        <v>0</v>
      </c>
      <c r="R351" s="82">
        <f>IF(ISBLANK($B351),0,VLOOKUP($B351,Listen!$A$2:$C$45,2,FALSE))</f>
        <v>0</v>
      </c>
      <c r="S351" s="82">
        <f>IF(ISBLANK($B351),0,VLOOKUP($B351,Listen!$A$2:$C$45,3,FALSE))</f>
        <v>0</v>
      </c>
      <c r="T351" s="51">
        <f t="shared" si="63"/>
        <v>0</v>
      </c>
      <c r="U351" s="51">
        <f t="shared" si="62"/>
        <v>0</v>
      </c>
      <c r="V351" s="51">
        <f t="shared" si="62"/>
        <v>0</v>
      </c>
      <c r="W351" s="51">
        <f t="shared" si="62"/>
        <v>0</v>
      </c>
      <c r="X351" s="51">
        <f t="shared" si="62"/>
        <v>0</v>
      </c>
      <c r="Y351" s="51">
        <f t="shared" si="62"/>
        <v>0</v>
      </c>
      <c r="Z351" s="51">
        <f t="shared" si="62"/>
        <v>0</v>
      </c>
      <c r="AA351" s="53">
        <f t="shared" si="61"/>
        <v>0</v>
      </c>
      <c r="AB351" s="53">
        <f>IF(C351=A_Stammdaten!$B$12,D_SAV!$Q351-D_SAV!$AC351,HLOOKUP(A_Stammdaten!$B$12-1,$AD$4:$AJ$1000,ROW(C351)-3,FALSE)-$AC351)</f>
        <v>0</v>
      </c>
      <c r="AC351" s="53">
        <f>HLOOKUP(A_Stammdaten!$B$12,$AD$4:$AJ$1000,ROW(C351)-3,FALSE)</f>
        <v>0</v>
      </c>
      <c r="AD351" s="53">
        <f t="shared" si="64"/>
        <v>0</v>
      </c>
      <c r="AE351" s="53">
        <f t="shared" si="65"/>
        <v>0</v>
      </c>
      <c r="AF351" s="53">
        <f t="shared" si="66"/>
        <v>0</v>
      </c>
      <c r="AG351" s="53">
        <f t="shared" si="67"/>
        <v>0</v>
      </c>
      <c r="AH351" s="53">
        <f t="shared" si="68"/>
        <v>0</v>
      </c>
      <c r="AI351" s="53">
        <f t="shared" si="69"/>
        <v>0</v>
      </c>
      <c r="AJ351" s="53">
        <f t="shared" si="70"/>
        <v>0</v>
      </c>
    </row>
    <row r="352" spans="1:36" x14ac:dyDescent="0.25">
      <c r="A352" s="19"/>
      <c r="B352" s="19"/>
      <c r="C352" s="37"/>
      <c r="D352" s="19"/>
      <c r="E352" s="19"/>
      <c r="F352" s="19"/>
      <c r="G352" s="19"/>
      <c r="H352" s="19"/>
      <c r="I352" s="19"/>
      <c r="J352" s="19"/>
      <c r="K352" s="19"/>
      <c r="L352" s="19"/>
      <c r="M352" s="81">
        <f>IF(C352&gt;A_Stammdaten!$B$12,0,SUM(D352,E352,G352,I352:J352)-SUM(F352,H352,K352:L352))</f>
        <v>0</v>
      </c>
      <c r="N352" s="19"/>
      <c r="O352" s="19"/>
      <c r="P352" s="19"/>
      <c r="Q352" s="81">
        <f t="shared" si="71"/>
        <v>0</v>
      </c>
      <c r="R352" s="82">
        <f>IF(ISBLANK($B352),0,VLOOKUP($B352,Listen!$A$2:$C$45,2,FALSE))</f>
        <v>0</v>
      </c>
      <c r="S352" s="82">
        <f>IF(ISBLANK($B352),0,VLOOKUP($B352,Listen!$A$2:$C$45,3,FALSE))</f>
        <v>0</v>
      </c>
      <c r="T352" s="51">
        <f t="shared" si="63"/>
        <v>0</v>
      </c>
      <c r="U352" s="51">
        <f t="shared" si="62"/>
        <v>0</v>
      </c>
      <c r="V352" s="51">
        <f t="shared" si="62"/>
        <v>0</v>
      </c>
      <c r="W352" s="51">
        <f t="shared" si="62"/>
        <v>0</v>
      </c>
      <c r="X352" s="51">
        <f t="shared" si="62"/>
        <v>0</v>
      </c>
      <c r="Y352" s="51">
        <f t="shared" si="62"/>
        <v>0</v>
      </c>
      <c r="Z352" s="51">
        <f t="shared" si="62"/>
        <v>0</v>
      </c>
      <c r="AA352" s="53">
        <f t="shared" si="61"/>
        <v>0</v>
      </c>
      <c r="AB352" s="53">
        <f>IF(C352=A_Stammdaten!$B$12,D_SAV!$Q352-D_SAV!$AC352,HLOOKUP(A_Stammdaten!$B$12-1,$AD$4:$AJ$1000,ROW(C352)-3,FALSE)-$AC352)</f>
        <v>0</v>
      </c>
      <c r="AC352" s="53">
        <f>HLOOKUP(A_Stammdaten!$B$12,$AD$4:$AJ$1000,ROW(C352)-3,FALSE)</f>
        <v>0</v>
      </c>
      <c r="AD352" s="53">
        <f t="shared" si="64"/>
        <v>0</v>
      </c>
      <c r="AE352" s="53">
        <f t="shared" si="65"/>
        <v>0</v>
      </c>
      <c r="AF352" s="53">
        <f t="shared" si="66"/>
        <v>0</v>
      </c>
      <c r="AG352" s="53">
        <f t="shared" si="67"/>
        <v>0</v>
      </c>
      <c r="AH352" s="53">
        <f t="shared" si="68"/>
        <v>0</v>
      </c>
      <c r="AI352" s="53">
        <f t="shared" si="69"/>
        <v>0</v>
      </c>
      <c r="AJ352" s="53">
        <f t="shared" si="70"/>
        <v>0</v>
      </c>
    </row>
    <row r="353" spans="1:36" x14ac:dyDescent="0.25">
      <c r="A353" s="19"/>
      <c r="B353" s="19"/>
      <c r="C353" s="37"/>
      <c r="D353" s="19"/>
      <c r="E353" s="19"/>
      <c r="F353" s="19"/>
      <c r="G353" s="19"/>
      <c r="H353" s="19"/>
      <c r="I353" s="19"/>
      <c r="J353" s="19"/>
      <c r="K353" s="19"/>
      <c r="L353" s="19"/>
      <c r="M353" s="81">
        <f>IF(C353&gt;A_Stammdaten!$B$12,0,SUM(D353,E353,G353,I353:J353)-SUM(F353,H353,K353:L353))</f>
        <v>0</v>
      </c>
      <c r="N353" s="19"/>
      <c r="O353" s="19"/>
      <c r="P353" s="19"/>
      <c r="Q353" s="81">
        <f t="shared" si="71"/>
        <v>0</v>
      </c>
      <c r="R353" s="82">
        <f>IF(ISBLANK($B353),0,VLOOKUP($B353,Listen!$A$2:$C$45,2,FALSE))</f>
        <v>0</v>
      </c>
      <c r="S353" s="82">
        <f>IF(ISBLANK($B353),0,VLOOKUP($B353,Listen!$A$2:$C$45,3,FALSE))</f>
        <v>0</v>
      </c>
      <c r="T353" s="51">
        <f t="shared" si="63"/>
        <v>0</v>
      </c>
      <c r="U353" s="51">
        <f t="shared" si="62"/>
        <v>0</v>
      </c>
      <c r="V353" s="51">
        <f t="shared" si="62"/>
        <v>0</v>
      </c>
      <c r="W353" s="51">
        <f t="shared" si="62"/>
        <v>0</v>
      </c>
      <c r="X353" s="51">
        <f t="shared" si="62"/>
        <v>0</v>
      </c>
      <c r="Y353" s="51">
        <f t="shared" si="62"/>
        <v>0</v>
      </c>
      <c r="Z353" s="51">
        <f t="shared" si="62"/>
        <v>0</v>
      </c>
      <c r="AA353" s="53">
        <f t="shared" si="61"/>
        <v>0</v>
      </c>
      <c r="AB353" s="53">
        <f>IF(C353=A_Stammdaten!$B$12,D_SAV!$Q353-D_SAV!$AC353,HLOOKUP(A_Stammdaten!$B$12-1,$AD$4:$AJ$1000,ROW(C353)-3,FALSE)-$AC353)</f>
        <v>0</v>
      </c>
      <c r="AC353" s="53">
        <f>HLOOKUP(A_Stammdaten!$B$12,$AD$4:$AJ$1000,ROW(C353)-3,FALSE)</f>
        <v>0</v>
      </c>
      <c r="AD353" s="53">
        <f t="shared" si="64"/>
        <v>0</v>
      </c>
      <c r="AE353" s="53">
        <f t="shared" si="65"/>
        <v>0</v>
      </c>
      <c r="AF353" s="53">
        <f t="shared" si="66"/>
        <v>0</v>
      </c>
      <c r="AG353" s="53">
        <f t="shared" si="67"/>
        <v>0</v>
      </c>
      <c r="AH353" s="53">
        <f t="shared" si="68"/>
        <v>0</v>
      </c>
      <c r="AI353" s="53">
        <f t="shared" si="69"/>
        <v>0</v>
      </c>
      <c r="AJ353" s="53">
        <f t="shared" si="70"/>
        <v>0</v>
      </c>
    </row>
    <row r="354" spans="1:36" x14ac:dyDescent="0.25">
      <c r="A354" s="19"/>
      <c r="B354" s="19"/>
      <c r="C354" s="37"/>
      <c r="D354" s="19"/>
      <c r="E354" s="19"/>
      <c r="F354" s="19"/>
      <c r="G354" s="19"/>
      <c r="H354" s="19"/>
      <c r="I354" s="19"/>
      <c r="J354" s="19"/>
      <c r="K354" s="19"/>
      <c r="L354" s="19"/>
      <c r="M354" s="81">
        <f>IF(C354&gt;A_Stammdaten!$B$12,0,SUM(D354,E354,G354,I354:J354)-SUM(F354,H354,K354:L354))</f>
        <v>0</v>
      </c>
      <c r="N354" s="19"/>
      <c r="O354" s="19"/>
      <c r="P354" s="19"/>
      <c r="Q354" s="81">
        <f t="shared" si="71"/>
        <v>0</v>
      </c>
      <c r="R354" s="82">
        <f>IF(ISBLANK($B354),0,VLOOKUP($B354,Listen!$A$2:$C$45,2,FALSE))</f>
        <v>0</v>
      </c>
      <c r="S354" s="82">
        <f>IF(ISBLANK($B354),0,VLOOKUP($B354,Listen!$A$2:$C$45,3,FALSE))</f>
        <v>0</v>
      </c>
      <c r="T354" s="51">
        <f t="shared" si="63"/>
        <v>0</v>
      </c>
      <c r="U354" s="51">
        <f t="shared" si="62"/>
        <v>0</v>
      </c>
      <c r="V354" s="51">
        <f t="shared" si="62"/>
        <v>0</v>
      </c>
      <c r="W354" s="51">
        <f t="shared" si="62"/>
        <v>0</v>
      </c>
      <c r="X354" s="51">
        <f t="shared" si="62"/>
        <v>0</v>
      </c>
      <c r="Y354" s="51">
        <f t="shared" si="62"/>
        <v>0</v>
      </c>
      <c r="Z354" s="51">
        <f t="shared" si="62"/>
        <v>0</v>
      </c>
      <c r="AA354" s="53">
        <f t="shared" si="61"/>
        <v>0</v>
      </c>
      <c r="AB354" s="53">
        <f>IF(C354=A_Stammdaten!$B$12,D_SAV!$Q354-D_SAV!$AC354,HLOOKUP(A_Stammdaten!$B$12-1,$AD$4:$AJ$1000,ROW(C354)-3,FALSE)-$AC354)</f>
        <v>0</v>
      </c>
      <c r="AC354" s="53">
        <f>HLOOKUP(A_Stammdaten!$B$12,$AD$4:$AJ$1000,ROW(C354)-3,FALSE)</f>
        <v>0</v>
      </c>
      <c r="AD354" s="53">
        <f t="shared" si="64"/>
        <v>0</v>
      </c>
      <c r="AE354" s="53">
        <f t="shared" si="65"/>
        <v>0</v>
      </c>
      <c r="AF354" s="53">
        <f t="shared" si="66"/>
        <v>0</v>
      </c>
      <c r="AG354" s="53">
        <f t="shared" si="67"/>
        <v>0</v>
      </c>
      <c r="AH354" s="53">
        <f t="shared" si="68"/>
        <v>0</v>
      </c>
      <c r="AI354" s="53">
        <f t="shared" si="69"/>
        <v>0</v>
      </c>
      <c r="AJ354" s="53">
        <f t="shared" si="70"/>
        <v>0</v>
      </c>
    </row>
    <row r="355" spans="1:36" x14ac:dyDescent="0.25">
      <c r="A355" s="19"/>
      <c r="B355" s="19"/>
      <c r="C355" s="37"/>
      <c r="D355" s="19"/>
      <c r="E355" s="19"/>
      <c r="F355" s="19"/>
      <c r="G355" s="19"/>
      <c r="H355" s="19"/>
      <c r="I355" s="19"/>
      <c r="J355" s="19"/>
      <c r="K355" s="19"/>
      <c r="L355" s="19"/>
      <c r="M355" s="81">
        <f>IF(C355&gt;A_Stammdaten!$B$12,0,SUM(D355,E355,G355,I355:J355)-SUM(F355,H355,K355:L355))</f>
        <v>0</v>
      </c>
      <c r="N355" s="19"/>
      <c r="O355" s="19"/>
      <c r="P355" s="19"/>
      <c r="Q355" s="81">
        <f t="shared" si="71"/>
        <v>0</v>
      </c>
      <c r="R355" s="82">
        <f>IF(ISBLANK($B355),0,VLOOKUP($B355,Listen!$A$2:$C$45,2,FALSE))</f>
        <v>0</v>
      </c>
      <c r="S355" s="82">
        <f>IF(ISBLANK($B355),0,VLOOKUP($B355,Listen!$A$2:$C$45,3,FALSE))</f>
        <v>0</v>
      </c>
      <c r="T355" s="51">
        <f t="shared" si="63"/>
        <v>0</v>
      </c>
      <c r="U355" s="51">
        <f t="shared" si="62"/>
        <v>0</v>
      </c>
      <c r="V355" s="51">
        <f t="shared" si="62"/>
        <v>0</v>
      </c>
      <c r="W355" s="51">
        <f t="shared" si="62"/>
        <v>0</v>
      </c>
      <c r="X355" s="51">
        <f t="shared" si="62"/>
        <v>0</v>
      </c>
      <c r="Y355" s="51">
        <f t="shared" si="62"/>
        <v>0</v>
      </c>
      <c r="Z355" s="51">
        <f t="shared" si="62"/>
        <v>0</v>
      </c>
      <c r="AA355" s="53">
        <f t="shared" ref="AA355:AA418" si="72">AC355+AB355</f>
        <v>0</v>
      </c>
      <c r="AB355" s="53">
        <f>IF(C355=A_Stammdaten!$B$12,D_SAV!$Q355-D_SAV!$AC355,HLOOKUP(A_Stammdaten!$B$12-1,$AD$4:$AJ$1000,ROW(C355)-3,FALSE)-$AC355)</f>
        <v>0</v>
      </c>
      <c r="AC355" s="53">
        <f>HLOOKUP(A_Stammdaten!$B$12,$AD$4:$AJ$1000,ROW(C355)-3,FALSE)</f>
        <v>0</v>
      </c>
      <c r="AD355" s="53">
        <f t="shared" si="64"/>
        <v>0</v>
      </c>
      <c r="AE355" s="53">
        <f t="shared" si="65"/>
        <v>0</v>
      </c>
      <c r="AF355" s="53">
        <f t="shared" si="66"/>
        <v>0</v>
      </c>
      <c r="AG355" s="53">
        <f t="shared" si="67"/>
        <v>0</v>
      </c>
      <c r="AH355" s="53">
        <f t="shared" si="68"/>
        <v>0</v>
      </c>
      <c r="AI355" s="53">
        <f t="shared" si="69"/>
        <v>0</v>
      </c>
      <c r="AJ355" s="53">
        <f t="shared" si="70"/>
        <v>0</v>
      </c>
    </row>
    <row r="356" spans="1:36" x14ac:dyDescent="0.25">
      <c r="A356" s="19"/>
      <c r="B356" s="19"/>
      <c r="C356" s="37"/>
      <c r="D356" s="19"/>
      <c r="E356" s="19"/>
      <c r="F356" s="19"/>
      <c r="G356" s="19"/>
      <c r="H356" s="19"/>
      <c r="I356" s="19"/>
      <c r="J356" s="19"/>
      <c r="K356" s="19"/>
      <c r="L356" s="19"/>
      <c r="M356" s="81">
        <f>IF(C356&gt;A_Stammdaten!$B$12,0,SUM(D356,E356,G356,I356:J356)-SUM(F356,H356,K356:L356))</f>
        <v>0</v>
      </c>
      <c r="N356" s="19"/>
      <c r="O356" s="19"/>
      <c r="P356" s="19"/>
      <c r="Q356" s="81">
        <f t="shared" si="71"/>
        <v>0</v>
      </c>
      <c r="R356" s="82">
        <f>IF(ISBLANK($B356),0,VLOOKUP($B356,Listen!$A$2:$C$45,2,FALSE))</f>
        <v>0</v>
      </c>
      <c r="S356" s="82">
        <f>IF(ISBLANK($B356),0,VLOOKUP($B356,Listen!$A$2:$C$45,3,FALSE))</f>
        <v>0</v>
      </c>
      <c r="T356" s="51">
        <f t="shared" si="63"/>
        <v>0</v>
      </c>
      <c r="U356" s="51">
        <f t="shared" si="62"/>
        <v>0</v>
      </c>
      <c r="V356" s="51">
        <f t="shared" si="62"/>
        <v>0</v>
      </c>
      <c r="W356" s="51">
        <f t="shared" si="62"/>
        <v>0</v>
      </c>
      <c r="X356" s="51">
        <f t="shared" si="62"/>
        <v>0</v>
      </c>
      <c r="Y356" s="51">
        <f t="shared" si="62"/>
        <v>0</v>
      </c>
      <c r="Z356" s="51">
        <f t="shared" si="62"/>
        <v>0</v>
      </c>
      <c r="AA356" s="53">
        <f t="shared" si="72"/>
        <v>0</v>
      </c>
      <c r="AB356" s="53">
        <f>IF(C356=A_Stammdaten!$B$12,D_SAV!$Q356-D_SAV!$AC356,HLOOKUP(A_Stammdaten!$B$12-1,$AD$4:$AJ$1000,ROW(C356)-3,FALSE)-$AC356)</f>
        <v>0</v>
      </c>
      <c r="AC356" s="53">
        <f>HLOOKUP(A_Stammdaten!$B$12,$AD$4:$AJ$1000,ROW(C356)-3,FALSE)</f>
        <v>0</v>
      </c>
      <c r="AD356" s="53">
        <f t="shared" si="64"/>
        <v>0</v>
      </c>
      <c r="AE356" s="53">
        <f t="shared" si="65"/>
        <v>0</v>
      </c>
      <c r="AF356" s="53">
        <f t="shared" si="66"/>
        <v>0</v>
      </c>
      <c r="AG356" s="53">
        <f t="shared" si="67"/>
        <v>0</v>
      </c>
      <c r="AH356" s="53">
        <f t="shared" si="68"/>
        <v>0</v>
      </c>
      <c r="AI356" s="53">
        <f t="shared" si="69"/>
        <v>0</v>
      </c>
      <c r="AJ356" s="53">
        <f t="shared" si="70"/>
        <v>0</v>
      </c>
    </row>
    <row r="357" spans="1:36" x14ac:dyDescent="0.25">
      <c r="A357" s="19"/>
      <c r="B357" s="19"/>
      <c r="C357" s="37"/>
      <c r="D357" s="19"/>
      <c r="E357" s="19"/>
      <c r="F357" s="19"/>
      <c r="G357" s="19"/>
      <c r="H357" s="19"/>
      <c r="I357" s="19"/>
      <c r="J357" s="19"/>
      <c r="K357" s="19"/>
      <c r="L357" s="19"/>
      <c r="M357" s="81">
        <f>IF(C357&gt;A_Stammdaten!$B$12,0,SUM(D357,E357,G357,I357:J357)-SUM(F357,H357,K357:L357))</f>
        <v>0</v>
      </c>
      <c r="N357" s="19"/>
      <c r="O357" s="19"/>
      <c r="P357" s="19"/>
      <c r="Q357" s="81">
        <f t="shared" si="71"/>
        <v>0</v>
      </c>
      <c r="R357" s="82">
        <f>IF(ISBLANK($B357),0,VLOOKUP($B357,Listen!$A$2:$C$45,2,FALSE))</f>
        <v>0</v>
      </c>
      <c r="S357" s="82">
        <f>IF(ISBLANK($B357),0,VLOOKUP($B357,Listen!$A$2:$C$45,3,FALSE))</f>
        <v>0</v>
      </c>
      <c r="T357" s="51">
        <f t="shared" si="63"/>
        <v>0</v>
      </c>
      <c r="U357" s="51">
        <f t="shared" si="62"/>
        <v>0</v>
      </c>
      <c r="V357" s="51">
        <f t="shared" si="62"/>
        <v>0</v>
      </c>
      <c r="W357" s="51">
        <f t="shared" si="62"/>
        <v>0</v>
      </c>
      <c r="X357" s="51">
        <f t="shared" si="62"/>
        <v>0</v>
      </c>
      <c r="Y357" s="51">
        <f t="shared" si="62"/>
        <v>0</v>
      </c>
      <c r="Z357" s="51">
        <f t="shared" si="62"/>
        <v>0</v>
      </c>
      <c r="AA357" s="53">
        <f t="shared" si="72"/>
        <v>0</v>
      </c>
      <c r="AB357" s="53">
        <f>IF(C357=A_Stammdaten!$B$12,D_SAV!$Q357-D_SAV!$AC357,HLOOKUP(A_Stammdaten!$B$12-1,$AD$4:$AJ$1000,ROW(C357)-3,FALSE)-$AC357)</f>
        <v>0</v>
      </c>
      <c r="AC357" s="53">
        <f>HLOOKUP(A_Stammdaten!$B$12,$AD$4:$AJ$1000,ROW(C357)-3,FALSE)</f>
        <v>0</v>
      </c>
      <c r="AD357" s="53">
        <f t="shared" si="64"/>
        <v>0</v>
      </c>
      <c r="AE357" s="53">
        <f t="shared" si="65"/>
        <v>0</v>
      </c>
      <c r="AF357" s="53">
        <f t="shared" si="66"/>
        <v>0</v>
      </c>
      <c r="AG357" s="53">
        <f t="shared" si="67"/>
        <v>0</v>
      </c>
      <c r="AH357" s="53">
        <f t="shared" si="68"/>
        <v>0</v>
      </c>
      <c r="AI357" s="53">
        <f t="shared" si="69"/>
        <v>0</v>
      </c>
      <c r="AJ357" s="53">
        <f t="shared" si="70"/>
        <v>0</v>
      </c>
    </row>
    <row r="358" spans="1:36" x14ac:dyDescent="0.25">
      <c r="A358" s="19"/>
      <c r="B358" s="19"/>
      <c r="C358" s="37"/>
      <c r="D358" s="19"/>
      <c r="E358" s="19"/>
      <c r="F358" s="19"/>
      <c r="G358" s="19"/>
      <c r="H358" s="19"/>
      <c r="I358" s="19"/>
      <c r="J358" s="19"/>
      <c r="K358" s="19"/>
      <c r="L358" s="19"/>
      <c r="M358" s="81">
        <f>IF(C358&gt;A_Stammdaten!$B$12,0,SUM(D358,E358,G358,I358:J358)-SUM(F358,H358,K358:L358))</f>
        <v>0</v>
      </c>
      <c r="N358" s="19"/>
      <c r="O358" s="19"/>
      <c r="P358" s="19"/>
      <c r="Q358" s="81">
        <f t="shared" si="71"/>
        <v>0</v>
      </c>
      <c r="R358" s="82">
        <f>IF(ISBLANK($B358),0,VLOOKUP($B358,Listen!$A$2:$C$45,2,FALSE))</f>
        <v>0</v>
      </c>
      <c r="S358" s="82">
        <f>IF(ISBLANK($B358),0,VLOOKUP($B358,Listen!$A$2:$C$45,3,FALSE))</f>
        <v>0</v>
      </c>
      <c r="T358" s="51">
        <f t="shared" si="63"/>
        <v>0</v>
      </c>
      <c r="U358" s="51">
        <f t="shared" si="62"/>
        <v>0</v>
      </c>
      <c r="V358" s="51">
        <f t="shared" si="62"/>
        <v>0</v>
      </c>
      <c r="W358" s="51">
        <f t="shared" si="62"/>
        <v>0</v>
      </c>
      <c r="X358" s="51">
        <f t="shared" si="62"/>
        <v>0</v>
      </c>
      <c r="Y358" s="51">
        <f t="shared" si="62"/>
        <v>0</v>
      </c>
      <c r="Z358" s="51">
        <f t="shared" si="62"/>
        <v>0</v>
      </c>
      <c r="AA358" s="53">
        <f t="shared" si="72"/>
        <v>0</v>
      </c>
      <c r="AB358" s="53">
        <f>IF(C358=A_Stammdaten!$B$12,D_SAV!$Q358-D_SAV!$AC358,HLOOKUP(A_Stammdaten!$B$12-1,$AD$4:$AJ$1000,ROW(C358)-3,FALSE)-$AC358)</f>
        <v>0</v>
      </c>
      <c r="AC358" s="53">
        <f>HLOOKUP(A_Stammdaten!$B$12,$AD$4:$AJ$1000,ROW(C358)-3,FALSE)</f>
        <v>0</v>
      </c>
      <c r="AD358" s="53">
        <f t="shared" si="64"/>
        <v>0</v>
      </c>
      <c r="AE358" s="53">
        <f t="shared" si="65"/>
        <v>0</v>
      </c>
      <c r="AF358" s="53">
        <f t="shared" si="66"/>
        <v>0</v>
      </c>
      <c r="AG358" s="53">
        <f t="shared" si="67"/>
        <v>0</v>
      </c>
      <c r="AH358" s="53">
        <f t="shared" si="68"/>
        <v>0</v>
      </c>
      <c r="AI358" s="53">
        <f t="shared" si="69"/>
        <v>0</v>
      </c>
      <c r="AJ358" s="53">
        <f t="shared" si="70"/>
        <v>0</v>
      </c>
    </row>
    <row r="359" spans="1:36" x14ac:dyDescent="0.25">
      <c r="A359" s="19"/>
      <c r="B359" s="19"/>
      <c r="C359" s="37"/>
      <c r="D359" s="19"/>
      <c r="E359" s="19"/>
      <c r="F359" s="19"/>
      <c r="G359" s="19"/>
      <c r="H359" s="19"/>
      <c r="I359" s="19"/>
      <c r="J359" s="19"/>
      <c r="K359" s="19"/>
      <c r="L359" s="19"/>
      <c r="M359" s="81">
        <f>IF(C359&gt;A_Stammdaten!$B$12,0,SUM(D359,E359,G359,I359:J359)-SUM(F359,H359,K359:L359))</f>
        <v>0</v>
      </c>
      <c r="N359" s="19"/>
      <c r="O359" s="19"/>
      <c r="P359" s="19"/>
      <c r="Q359" s="81">
        <f t="shared" si="71"/>
        <v>0</v>
      </c>
      <c r="R359" s="82">
        <f>IF(ISBLANK($B359),0,VLOOKUP($B359,Listen!$A$2:$C$45,2,FALSE))</f>
        <v>0</v>
      </c>
      <c r="S359" s="82">
        <f>IF(ISBLANK($B359),0,VLOOKUP($B359,Listen!$A$2:$C$45,3,FALSE))</f>
        <v>0</v>
      </c>
      <c r="T359" s="51">
        <f t="shared" si="63"/>
        <v>0</v>
      </c>
      <c r="U359" s="51">
        <f t="shared" si="62"/>
        <v>0</v>
      </c>
      <c r="V359" s="51">
        <f t="shared" si="62"/>
        <v>0</v>
      </c>
      <c r="W359" s="51">
        <f t="shared" si="62"/>
        <v>0</v>
      </c>
      <c r="X359" s="51">
        <f t="shared" si="62"/>
        <v>0</v>
      </c>
      <c r="Y359" s="51">
        <f t="shared" si="62"/>
        <v>0</v>
      </c>
      <c r="Z359" s="51">
        <f t="shared" si="62"/>
        <v>0</v>
      </c>
      <c r="AA359" s="53">
        <f t="shared" si="72"/>
        <v>0</v>
      </c>
      <c r="AB359" s="53">
        <f>IF(C359=A_Stammdaten!$B$12,D_SAV!$Q359-D_SAV!$AC359,HLOOKUP(A_Stammdaten!$B$12-1,$AD$4:$AJ$1000,ROW(C359)-3,FALSE)-$AC359)</f>
        <v>0</v>
      </c>
      <c r="AC359" s="53">
        <f>HLOOKUP(A_Stammdaten!$B$12,$AD$4:$AJ$1000,ROW(C359)-3,FALSE)</f>
        <v>0</v>
      </c>
      <c r="AD359" s="53">
        <f t="shared" si="64"/>
        <v>0</v>
      </c>
      <c r="AE359" s="53">
        <f t="shared" si="65"/>
        <v>0</v>
      </c>
      <c r="AF359" s="53">
        <f t="shared" si="66"/>
        <v>0</v>
      </c>
      <c r="AG359" s="53">
        <f t="shared" si="67"/>
        <v>0</v>
      </c>
      <c r="AH359" s="53">
        <f t="shared" si="68"/>
        <v>0</v>
      </c>
      <c r="AI359" s="53">
        <f t="shared" si="69"/>
        <v>0</v>
      </c>
      <c r="AJ359" s="53">
        <f t="shared" si="70"/>
        <v>0</v>
      </c>
    </row>
    <row r="360" spans="1:36" x14ac:dyDescent="0.25">
      <c r="A360" s="19"/>
      <c r="B360" s="19"/>
      <c r="C360" s="37"/>
      <c r="D360" s="19"/>
      <c r="E360" s="19"/>
      <c r="F360" s="19"/>
      <c r="G360" s="19"/>
      <c r="H360" s="19"/>
      <c r="I360" s="19"/>
      <c r="J360" s="19"/>
      <c r="K360" s="19"/>
      <c r="L360" s="19"/>
      <c r="M360" s="81">
        <f>IF(C360&gt;A_Stammdaten!$B$12,0,SUM(D360,E360,G360,I360:J360)-SUM(F360,H360,K360:L360))</f>
        <v>0</v>
      </c>
      <c r="N360" s="19"/>
      <c r="O360" s="19"/>
      <c r="P360" s="19"/>
      <c r="Q360" s="81">
        <f t="shared" si="71"/>
        <v>0</v>
      </c>
      <c r="R360" s="82">
        <f>IF(ISBLANK($B360),0,VLOOKUP($B360,Listen!$A$2:$C$45,2,FALSE))</f>
        <v>0</v>
      </c>
      <c r="S360" s="82">
        <f>IF(ISBLANK($B360),0,VLOOKUP($B360,Listen!$A$2:$C$45,3,FALSE))</f>
        <v>0</v>
      </c>
      <c r="T360" s="51">
        <f t="shared" si="63"/>
        <v>0</v>
      </c>
      <c r="U360" s="51">
        <f t="shared" si="62"/>
        <v>0</v>
      </c>
      <c r="V360" s="51">
        <f t="shared" si="62"/>
        <v>0</v>
      </c>
      <c r="W360" s="51">
        <f t="shared" si="62"/>
        <v>0</v>
      </c>
      <c r="X360" s="51">
        <f t="shared" si="62"/>
        <v>0</v>
      </c>
      <c r="Y360" s="51">
        <f t="shared" si="62"/>
        <v>0</v>
      </c>
      <c r="Z360" s="51">
        <f t="shared" si="62"/>
        <v>0</v>
      </c>
      <c r="AA360" s="53">
        <f t="shared" si="72"/>
        <v>0</v>
      </c>
      <c r="AB360" s="53">
        <f>IF(C360=A_Stammdaten!$B$12,D_SAV!$Q360-D_SAV!$AC360,HLOOKUP(A_Stammdaten!$B$12-1,$AD$4:$AJ$1000,ROW(C360)-3,FALSE)-$AC360)</f>
        <v>0</v>
      </c>
      <c r="AC360" s="53">
        <f>HLOOKUP(A_Stammdaten!$B$12,$AD$4:$AJ$1000,ROW(C360)-3,FALSE)</f>
        <v>0</v>
      </c>
      <c r="AD360" s="53">
        <f t="shared" si="64"/>
        <v>0</v>
      </c>
      <c r="AE360" s="53">
        <f t="shared" si="65"/>
        <v>0</v>
      </c>
      <c r="AF360" s="53">
        <f t="shared" si="66"/>
        <v>0</v>
      </c>
      <c r="AG360" s="53">
        <f t="shared" si="67"/>
        <v>0</v>
      </c>
      <c r="AH360" s="53">
        <f t="shared" si="68"/>
        <v>0</v>
      </c>
      <c r="AI360" s="53">
        <f t="shared" si="69"/>
        <v>0</v>
      </c>
      <c r="AJ360" s="53">
        <f t="shared" si="70"/>
        <v>0</v>
      </c>
    </row>
    <row r="361" spans="1:36" x14ac:dyDescent="0.25">
      <c r="A361" s="19"/>
      <c r="B361" s="19"/>
      <c r="C361" s="37"/>
      <c r="D361" s="19"/>
      <c r="E361" s="19"/>
      <c r="F361" s="19"/>
      <c r="G361" s="19"/>
      <c r="H361" s="19"/>
      <c r="I361" s="19"/>
      <c r="J361" s="19"/>
      <c r="K361" s="19"/>
      <c r="L361" s="19"/>
      <c r="M361" s="81">
        <f>IF(C361&gt;A_Stammdaten!$B$12,0,SUM(D361,E361,G361,I361:J361)-SUM(F361,H361,K361:L361))</f>
        <v>0</v>
      </c>
      <c r="N361" s="19"/>
      <c r="O361" s="19"/>
      <c r="P361" s="19"/>
      <c r="Q361" s="81">
        <f t="shared" si="71"/>
        <v>0</v>
      </c>
      <c r="R361" s="82">
        <f>IF(ISBLANK($B361),0,VLOOKUP($B361,Listen!$A$2:$C$45,2,FALSE))</f>
        <v>0</v>
      </c>
      <c r="S361" s="82">
        <f>IF(ISBLANK($B361),0,VLOOKUP($B361,Listen!$A$2:$C$45,3,FALSE))</f>
        <v>0</v>
      </c>
      <c r="T361" s="51">
        <f t="shared" si="63"/>
        <v>0</v>
      </c>
      <c r="U361" s="51">
        <f t="shared" si="62"/>
        <v>0</v>
      </c>
      <c r="V361" s="51">
        <f t="shared" si="62"/>
        <v>0</v>
      </c>
      <c r="W361" s="51">
        <f t="shared" si="62"/>
        <v>0</v>
      </c>
      <c r="X361" s="51">
        <f t="shared" si="62"/>
        <v>0</v>
      </c>
      <c r="Y361" s="51">
        <f t="shared" si="62"/>
        <v>0</v>
      </c>
      <c r="Z361" s="51">
        <f t="shared" si="62"/>
        <v>0</v>
      </c>
      <c r="AA361" s="53">
        <f t="shared" si="72"/>
        <v>0</v>
      </c>
      <c r="AB361" s="53">
        <f>IF(C361=A_Stammdaten!$B$12,D_SAV!$Q361-D_SAV!$AC361,HLOOKUP(A_Stammdaten!$B$12-1,$AD$4:$AJ$1000,ROW(C361)-3,FALSE)-$AC361)</f>
        <v>0</v>
      </c>
      <c r="AC361" s="53">
        <f>HLOOKUP(A_Stammdaten!$B$12,$AD$4:$AJ$1000,ROW(C361)-3,FALSE)</f>
        <v>0</v>
      </c>
      <c r="AD361" s="53">
        <f t="shared" si="64"/>
        <v>0</v>
      </c>
      <c r="AE361" s="53">
        <f t="shared" si="65"/>
        <v>0</v>
      </c>
      <c r="AF361" s="53">
        <f t="shared" si="66"/>
        <v>0</v>
      </c>
      <c r="AG361" s="53">
        <f t="shared" si="67"/>
        <v>0</v>
      </c>
      <c r="AH361" s="53">
        <f t="shared" si="68"/>
        <v>0</v>
      </c>
      <c r="AI361" s="53">
        <f t="shared" si="69"/>
        <v>0</v>
      </c>
      <c r="AJ361" s="53">
        <f t="shared" si="70"/>
        <v>0</v>
      </c>
    </row>
    <row r="362" spans="1:36" x14ac:dyDescent="0.25">
      <c r="A362" s="19"/>
      <c r="B362" s="19"/>
      <c r="C362" s="37"/>
      <c r="D362" s="19"/>
      <c r="E362" s="19"/>
      <c r="F362" s="19"/>
      <c r="G362" s="19"/>
      <c r="H362" s="19"/>
      <c r="I362" s="19"/>
      <c r="J362" s="19"/>
      <c r="K362" s="19"/>
      <c r="L362" s="19"/>
      <c r="M362" s="81">
        <f>IF(C362&gt;A_Stammdaten!$B$12,0,SUM(D362,E362,G362,I362:J362)-SUM(F362,H362,K362:L362))</f>
        <v>0</v>
      </c>
      <c r="N362" s="19"/>
      <c r="O362" s="19"/>
      <c r="P362" s="19"/>
      <c r="Q362" s="81">
        <f t="shared" si="71"/>
        <v>0</v>
      </c>
      <c r="R362" s="82">
        <f>IF(ISBLANK($B362),0,VLOOKUP($B362,Listen!$A$2:$C$45,2,FALSE))</f>
        <v>0</v>
      </c>
      <c r="S362" s="82">
        <f>IF(ISBLANK($B362),0,VLOOKUP($B362,Listen!$A$2:$C$45,3,FALSE))</f>
        <v>0</v>
      </c>
      <c r="T362" s="51">
        <f t="shared" si="63"/>
        <v>0</v>
      </c>
      <c r="U362" s="51">
        <f t="shared" si="62"/>
        <v>0</v>
      </c>
      <c r="V362" s="51">
        <f t="shared" si="62"/>
        <v>0</v>
      </c>
      <c r="W362" s="51">
        <f t="shared" si="62"/>
        <v>0</v>
      </c>
      <c r="X362" s="51">
        <f t="shared" si="62"/>
        <v>0</v>
      </c>
      <c r="Y362" s="51">
        <f t="shared" si="62"/>
        <v>0</v>
      </c>
      <c r="Z362" s="51">
        <f t="shared" si="62"/>
        <v>0</v>
      </c>
      <c r="AA362" s="53">
        <f t="shared" si="72"/>
        <v>0</v>
      </c>
      <c r="AB362" s="53">
        <f>IF(C362=A_Stammdaten!$B$12,D_SAV!$Q362-D_SAV!$AC362,HLOOKUP(A_Stammdaten!$B$12-1,$AD$4:$AJ$1000,ROW(C362)-3,FALSE)-$AC362)</f>
        <v>0</v>
      </c>
      <c r="AC362" s="53">
        <f>HLOOKUP(A_Stammdaten!$B$12,$AD$4:$AJ$1000,ROW(C362)-3,FALSE)</f>
        <v>0</v>
      </c>
      <c r="AD362" s="53">
        <f t="shared" si="64"/>
        <v>0</v>
      </c>
      <c r="AE362" s="53">
        <f t="shared" si="65"/>
        <v>0</v>
      </c>
      <c r="AF362" s="53">
        <f t="shared" si="66"/>
        <v>0</v>
      </c>
      <c r="AG362" s="53">
        <f t="shared" si="67"/>
        <v>0</v>
      </c>
      <c r="AH362" s="53">
        <f t="shared" si="68"/>
        <v>0</v>
      </c>
      <c r="AI362" s="53">
        <f t="shared" si="69"/>
        <v>0</v>
      </c>
      <c r="AJ362" s="53">
        <f t="shared" si="70"/>
        <v>0</v>
      </c>
    </row>
    <row r="363" spans="1:36" x14ac:dyDescent="0.25">
      <c r="A363" s="19"/>
      <c r="B363" s="19"/>
      <c r="C363" s="37"/>
      <c r="D363" s="19"/>
      <c r="E363" s="19"/>
      <c r="F363" s="19"/>
      <c r="G363" s="19"/>
      <c r="H363" s="19"/>
      <c r="I363" s="19"/>
      <c r="J363" s="19"/>
      <c r="K363" s="19"/>
      <c r="L363" s="19"/>
      <c r="M363" s="81">
        <f>IF(C363&gt;A_Stammdaten!$B$12,0,SUM(D363,E363,G363,I363:J363)-SUM(F363,H363,K363:L363))</f>
        <v>0</v>
      </c>
      <c r="N363" s="19"/>
      <c r="O363" s="19"/>
      <c r="P363" s="19"/>
      <c r="Q363" s="81">
        <f t="shared" si="71"/>
        <v>0</v>
      </c>
      <c r="R363" s="82">
        <f>IF(ISBLANK($B363),0,VLOOKUP($B363,Listen!$A$2:$C$45,2,FALSE))</f>
        <v>0</v>
      </c>
      <c r="S363" s="82">
        <f>IF(ISBLANK($B363),0,VLOOKUP($B363,Listen!$A$2:$C$45,3,FALSE))</f>
        <v>0</v>
      </c>
      <c r="T363" s="51">
        <f t="shared" si="63"/>
        <v>0</v>
      </c>
      <c r="U363" s="51">
        <f t="shared" si="62"/>
        <v>0</v>
      </c>
      <c r="V363" s="51">
        <f t="shared" si="62"/>
        <v>0</v>
      </c>
      <c r="W363" s="51">
        <f t="shared" si="62"/>
        <v>0</v>
      </c>
      <c r="X363" s="51">
        <f t="shared" si="62"/>
        <v>0</v>
      </c>
      <c r="Y363" s="51">
        <f t="shared" si="62"/>
        <v>0</v>
      </c>
      <c r="Z363" s="51">
        <f t="shared" si="62"/>
        <v>0</v>
      </c>
      <c r="AA363" s="53">
        <f t="shared" si="72"/>
        <v>0</v>
      </c>
      <c r="AB363" s="53">
        <f>IF(C363=A_Stammdaten!$B$12,D_SAV!$Q363-D_SAV!$AC363,HLOOKUP(A_Stammdaten!$B$12-1,$AD$4:$AJ$1000,ROW(C363)-3,FALSE)-$AC363)</f>
        <v>0</v>
      </c>
      <c r="AC363" s="53">
        <f>HLOOKUP(A_Stammdaten!$B$12,$AD$4:$AJ$1000,ROW(C363)-3,FALSE)</f>
        <v>0</v>
      </c>
      <c r="AD363" s="53">
        <f t="shared" si="64"/>
        <v>0</v>
      </c>
      <c r="AE363" s="53">
        <f t="shared" si="65"/>
        <v>0</v>
      </c>
      <c r="AF363" s="53">
        <f t="shared" si="66"/>
        <v>0</v>
      </c>
      <c r="AG363" s="53">
        <f t="shared" si="67"/>
        <v>0</v>
      </c>
      <c r="AH363" s="53">
        <f t="shared" si="68"/>
        <v>0</v>
      </c>
      <c r="AI363" s="53">
        <f t="shared" si="69"/>
        <v>0</v>
      </c>
      <c r="AJ363" s="53">
        <f t="shared" si="70"/>
        <v>0</v>
      </c>
    </row>
    <row r="364" spans="1:36" x14ac:dyDescent="0.25">
      <c r="A364" s="19"/>
      <c r="B364" s="19"/>
      <c r="C364" s="37"/>
      <c r="D364" s="19"/>
      <c r="E364" s="19"/>
      <c r="F364" s="19"/>
      <c r="G364" s="19"/>
      <c r="H364" s="19"/>
      <c r="I364" s="19"/>
      <c r="J364" s="19"/>
      <c r="K364" s="19"/>
      <c r="L364" s="19"/>
      <c r="M364" s="81">
        <f>IF(C364&gt;A_Stammdaten!$B$12,0,SUM(D364,E364,G364,I364:J364)-SUM(F364,H364,K364:L364))</f>
        <v>0</v>
      </c>
      <c r="N364" s="19"/>
      <c r="O364" s="19"/>
      <c r="P364" s="19"/>
      <c r="Q364" s="81">
        <f t="shared" si="71"/>
        <v>0</v>
      </c>
      <c r="R364" s="82">
        <f>IF(ISBLANK($B364),0,VLOOKUP($B364,Listen!$A$2:$C$45,2,FALSE))</f>
        <v>0</v>
      </c>
      <c r="S364" s="82">
        <f>IF(ISBLANK($B364),0,VLOOKUP($B364,Listen!$A$2:$C$45,3,FALSE))</f>
        <v>0</v>
      </c>
      <c r="T364" s="51">
        <f t="shared" si="63"/>
        <v>0</v>
      </c>
      <c r="U364" s="51">
        <f t="shared" si="62"/>
        <v>0</v>
      </c>
      <c r="V364" s="51">
        <f t="shared" si="62"/>
        <v>0</v>
      </c>
      <c r="W364" s="51">
        <f t="shared" si="62"/>
        <v>0</v>
      </c>
      <c r="X364" s="51">
        <f t="shared" si="62"/>
        <v>0</v>
      </c>
      <c r="Y364" s="51">
        <f t="shared" si="62"/>
        <v>0</v>
      </c>
      <c r="Z364" s="51">
        <f t="shared" si="62"/>
        <v>0</v>
      </c>
      <c r="AA364" s="53">
        <f t="shared" si="72"/>
        <v>0</v>
      </c>
      <c r="AB364" s="53">
        <f>IF(C364=A_Stammdaten!$B$12,D_SAV!$Q364-D_SAV!$AC364,HLOOKUP(A_Stammdaten!$B$12-1,$AD$4:$AJ$1000,ROW(C364)-3,FALSE)-$AC364)</f>
        <v>0</v>
      </c>
      <c r="AC364" s="53">
        <f>HLOOKUP(A_Stammdaten!$B$12,$AD$4:$AJ$1000,ROW(C364)-3,FALSE)</f>
        <v>0</v>
      </c>
      <c r="AD364" s="53">
        <f t="shared" si="64"/>
        <v>0</v>
      </c>
      <c r="AE364" s="53">
        <f t="shared" si="65"/>
        <v>0</v>
      </c>
      <c r="AF364" s="53">
        <f t="shared" si="66"/>
        <v>0</v>
      </c>
      <c r="AG364" s="53">
        <f t="shared" si="67"/>
        <v>0</v>
      </c>
      <c r="AH364" s="53">
        <f t="shared" si="68"/>
        <v>0</v>
      </c>
      <c r="AI364" s="53">
        <f t="shared" si="69"/>
        <v>0</v>
      </c>
      <c r="AJ364" s="53">
        <f t="shared" si="70"/>
        <v>0</v>
      </c>
    </row>
    <row r="365" spans="1:36" x14ac:dyDescent="0.25">
      <c r="A365" s="19"/>
      <c r="B365" s="19"/>
      <c r="C365" s="37"/>
      <c r="D365" s="19"/>
      <c r="E365" s="19"/>
      <c r="F365" s="19"/>
      <c r="G365" s="19"/>
      <c r="H365" s="19"/>
      <c r="I365" s="19"/>
      <c r="J365" s="19"/>
      <c r="K365" s="19"/>
      <c r="L365" s="19"/>
      <c r="M365" s="81">
        <f>IF(C365&gt;A_Stammdaten!$B$12,0,SUM(D365,E365,G365,I365:J365)-SUM(F365,H365,K365:L365))</f>
        <v>0</v>
      </c>
      <c r="N365" s="19"/>
      <c r="O365" s="19"/>
      <c r="P365" s="19"/>
      <c r="Q365" s="81">
        <f t="shared" si="71"/>
        <v>0</v>
      </c>
      <c r="R365" s="82">
        <f>IF(ISBLANK($B365),0,VLOOKUP($B365,Listen!$A$2:$C$45,2,FALSE))</f>
        <v>0</v>
      </c>
      <c r="S365" s="82">
        <f>IF(ISBLANK($B365),0,VLOOKUP($B365,Listen!$A$2:$C$45,3,FALSE))</f>
        <v>0</v>
      </c>
      <c r="T365" s="51">
        <f t="shared" si="63"/>
        <v>0</v>
      </c>
      <c r="U365" s="51">
        <f t="shared" si="62"/>
        <v>0</v>
      </c>
      <c r="V365" s="51">
        <f t="shared" si="62"/>
        <v>0</v>
      </c>
      <c r="W365" s="51">
        <f t="shared" si="62"/>
        <v>0</v>
      </c>
      <c r="X365" s="51">
        <f t="shared" si="62"/>
        <v>0</v>
      </c>
      <c r="Y365" s="51">
        <f t="shared" si="62"/>
        <v>0</v>
      </c>
      <c r="Z365" s="51">
        <f t="shared" ref="U365:Z408" si="73">$R365</f>
        <v>0</v>
      </c>
      <c r="AA365" s="53">
        <f t="shared" si="72"/>
        <v>0</v>
      </c>
      <c r="AB365" s="53">
        <f>IF(C365=A_Stammdaten!$B$12,D_SAV!$Q365-D_SAV!$AC365,HLOOKUP(A_Stammdaten!$B$12-1,$AD$4:$AJ$1000,ROW(C365)-3,FALSE)-$AC365)</f>
        <v>0</v>
      </c>
      <c r="AC365" s="53">
        <f>HLOOKUP(A_Stammdaten!$B$12,$AD$4:$AJ$1000,ROW(C365)-3,FALSE)</f>
        <v>0</v>
      </c>
      <c r="AD365" s="53">
        <f t="shared" si="64"/>
        <v>0</v>
      </c>
      <c r="AE365" s="53">
        <f t="shared" si="65"/>
        <v>0</v>
      </c>
      <c r="AF365" s="53">
        <f t="shared" si="66"/>
        <v>0</v>
      </c>
      <c r="AG365" s="53">
        <f t="shared" si="67"/>
        <v>0</v>
      </c>
      <c r="AH365" s="53">
        <f t="shared" si="68"/>
        <v>0</v>
      </c>
      <c r="AI365" s="53">
        <f t="shared" si="69"/>
        <v>0</v>
      </c>
      <c r="AJ365" s="53">
        <f t="shared" si="70"/>
        <v>0</v>
      </c>
    </row>
    <row r="366" spans="1:36" x14ac:dyDescent="0.25">
      <c r="A366" s="19"/>
      <c r="B366" s="19"/>
      <c r="C366" s="37"/>
      <c r="D366" s="19"/>
      <c r="E366" s="19"/>
      <c r="F366" s="19"/>
      <c r="G366" s="19"/>
      <c r="H366" s="19"/>
      <c r="I366" s="19"/>
      <c r="J366" s="19"/>
      <c r="K366" s="19"/>
      <c r="L366" s="19"/>
      <c r="M366" s="81">
        <f>IF(C366&gt;A_Stammdaten!$B$12,0,SUM(D366,E366,G366,I366:J366)-SUM(F366,H366,K366:L366))</f>
        <v>0</v>
      </c>
      <c r="N366" s="19"/>
      <c r="O366" s="19"/>
      <c r="P366" s="19"/>
      <c r="Q366" s="81">
        <f t="shared" si="71"/>
        <v>0</v>
      </c>
      <c r="R366" s="82">
        <f>IF(ISBLANK($B366),0,VLOOKUP($B366,Listen!$A$2:$C$45,2,FALSE))</f>
        <v>0</v>
      </c>
      <c r="S366" s="82">
        <f>IF(ISBLANK($B366),0,VLOOKUP($B366,Listen!$A$2:$C$45,3,FALSE))</f>
        <v>0</v>
      </c>
      <c r="T366" s="51">
        <f t="shared" si="63"/>
        <v>0</v>
      </c>
      <c r="U366" s="51">
        <f t="shared" si="73"/>
        <v>0</v>
      </c>
      <c r="V366" s="51">
        <f t="shared" si="73"/>
        <v>0</v>
      </c>
      <c r="W366" s="51">
        <f t="shared" si="73"/>
        <v>0</v>
      </c>
      <c r="X366" s="51">
        <f t="shared" si="73"/>
        <v>0</v>
      </c>
      <c r="Y366" s="51">
        <f t="shared" si="73"/>
        <v>0</v>
      </c>
      <c r="Z366" s="51">
        <f t="shared" si="73"/>
        <v>0</v>
      </c>
      <c r="AA366" s="53">
        <f t="shared" si="72"/>
        <v>0</v>
      </c>
      <c r="AB366" s="53">
        <f>IF(C366=A_Stammdaten!$B$12,D_SAV!$Q366-D_SAV!$AC366,HLOOKUP(A_Stammdaten!$B$12-1,$AD$4:$AJ$1000,ROW(C366)-3,FALSE)-$AC366)</f>
        <v>0</v>
      </c>
      <c r="AC366" s="53">
        <f>HLOOKUP(A_Stammdaten!$B$12,$AD$4:$AJ$1000,ROW(C366)-3,FALSE)</f>
        <v>0</v>
      </c>
      <c r="AD366" s="53">
        <f t="shared" si="64"/>
        <v>0</v>
      </c>
      <c r="AE366" s="53">
        <f t="shared" si="65"/>
        <v>0</v>
      </c>
      <c r="AF366" s="53">
        <f t="shared" si="66"/>
        <v>0</v>
      </c>
      <c r="AG366" s="53">
        <f t="shared" si="67"/>
        <v>0</v>
      </c>
      <c r="AH366" s="53">
        <f t="shared" si="68"/>
        <v>0</v>
      </c>
      <c r="AI366" s="53">
        <f t="shared" si="69"/>
        <v>0</v>
      </c>
      <c r="AJ366" s="53">
        <f t="shared" si="70"/>
        <v>0</v>
      </c>
    </row>
    <row r="367" spans="1:36" x14ac:dyDescent="0.25">
      <c r="A367" s="19"/>
      <c r="B367" s="19"/>
      <c r="C367" s="37"/>
      <c r="D367" s="19"/>
      <c r="E367" s="19"/>
      <c r="F367" s="19"/>
      <c r="G367" s="19"/>
      <c r="H367" s="19"/>
      <c r="I367" s="19"/>
      <c r="J367" s="19"/>
      <c r="K367" s="19"/>
      <c r="L367" s="19"/>
      <c r="M367" s="81">
        <f>IF(C367&gt;A_Stammdaten!$B$12,0,SUM(D367,E367,G367,I367:J367)-SUM(F367,H367,K367:L367))</f>
        <v>0</v>
      </c>
      <c r="N367" s="19"/>
      <c r="O367" s="19"/>
      <c r="P367" s="19"/>
      <c r="Q367" s="81">
        <f t="shared" si="71"/>
        <v>0</v>
      </c>
      <c r="R367" s="82">
        <f>IF(ISBLANK($B367),0,VLOOKUP($B367,Listen!$A$2:$C$45,2,FALSE))</f>
        <v>0</v>
      </c>
      <c r="S367" s="82">
        <f>IF(ISBLANK($B367),0,VLOOKUP($B367,Listen!$A$2:$C$45,3,FALSE))</f>
        <v>0</v>
      </c>
      <c r="T367" s="51">
        <f t="shared" si="63"/>
        <v>0</v>
      </c>
      <c r="U367" s="51">
        <f t="shared" si="73"/>
        <v>0</v>
      </c>
      <c r="V367" s="51">
        <f t="shared" si="73"/>
        <v>0</v>
      </c>
      <c r="W367" s="51">
        <f t="shared" si="73"/>
        <v>0</v>
      </c>
      <c r="X367" s="51">
        <f t="shared" si="73"/>
        <v>0</v>
      </c>
      <c r="Y367" s="51">
        <f t="shared" si="73"/>
        <v>0</v>
      </c>
      <c r="Z367" s="51">
        <f t="shared" si="73"/>
        <v>0</v>
      </c>
      <c r="AA367" s="53">
        <f t="shared" si="72"/>
        <v>0</v>
      </c>
      <c r="AB367" s="53">
        <f>IF(C367=A_Stammdaten!$B$12,D_SAV!$Q367-D_SAV!$AC367,HLOOKUP(A_Stammdaten!$B$12-1,$AD$4:$AJ$1000,ROW(C367)-3,FALSE)-$AC367)</f>
        <v>0</v>
      </c>
      <c r="AC367" s="53">
        <f>HLOOKUP(A_Stammdaten!$B$12,$AD$4:$AJ$1000,ROW(C367)-3,FALSE)</f>
        <v>0</v>
      </c>
      <c r="AD367" s="53">
        <f t="shared" si="64"/>
        <v>0</v>
      </c>
      <c r="AE367" s="53">
        <f t="shared" si="65"/>
        <v>0</v>
      </c>
      <c r="AF367" s="53">
        <f t="shared" si="66"/>
        <v>0</v>
      </c>
      <c r="AG367" s="53">
        <f t="shared" si="67"/>
        <v>0</v>
      </c>
      <c r="AH367" s="53">
        <f t="shared" si="68"/>
        <v>0</v>
      </c>
      <c r="AI367" s="53">
        <f t="shared" si="69"/>
        <v>0</v>
      </c>
      <c r="AJ367" s="53">
        <f t="shared" si="70"/>
        <v>0</v>
      </c>
    </row>
    <row r="368" spans="1:36" x14ac:dyDescent="0.25">
      <c r="A368" s="19"/>
      <c r="B368" s="19"/>
      <c r="C368" s="37"/>
      <c r="D368" s="19"/>
      <c r="E368" s="19"/>
      <c r="F368" s="19"/>
      <c r="G368" s="19"/>
      <c r="H368" s="19"/>
      <c r="I368" s="19"/>
      <c r="J368" s="19"/>
      <c r="K368" s="19"/>
      <c r="L368" s="19"/>
      <c r="M368" s="81">
        <f>IF(C368&gt;A_Stammdaten!$B$12,0,SUM(D368,E368,G368,I368:J368)-SUM(F368,H368,K368:L368))</f>
        <v>0</v>
      </c>
      <c r="N368" s="19"/>
      <c r="O368" s="19"/>
      <c r="P368" s="19"/>
      <c r="Q368" s="81">
        <f t="shared" si="71"/>
        <v>0</v>
      </c>
      <c r="R368" s="82">
        <f>IF(ISBLANK($B368),0,VLOOKUP($B368,Listen!$A$2:$C$45,2,FALSE))</f>
        <v>0</v>
      </c>
      <c r="S368" s="82">
        <f>IF(ISBLANK($B368),0,VLOOKUP($B368,Listen!$A$2:$C$45,3,FALSE))</f>
        <v>0</v>
      </c>
      <c r="T368" s="51">
        <f t="shared" si="63"/>
        <v>0</v>
      </c>
      <c r="U368" s="51">
        <f t="shared" si="73"/>
        <v>0</v>
      </c>
      <c r="V368" s="51">
        <f t="shared" si="73"/>
        <v>0</v>
      </c>
      <c r="W368" s="51">
        <f t="shared" si="73"/>
        <v>0</v>
      </c>
      <c r="X368" s="51">
        <f t="shared" si="73"/>
        <v>0</v>
      </c>
      <c r="Y368" s="51">
        <f t="shared" si="73"/>
        <v>0</v>
      </c>
      <c r="Z368" s="51">
        <f t="shared" si="73"/>
        <v>0</v>
      </c>
      <c r="AA368" s="53">
        <f t="shared" si="72"/>
        <v>0</v>
      </c>
      <c r="AB368" s="53">
        <f>IF(C368=A_Stammdaten!$B$12,D_SAV!$Q368-D_SAV!$AC368,HLOOKUP(A_Stammdaten!$B$12-1,$AD$4:$AJ$1000,ROW(C368)-3,FALSE)-$AC368)</f>
        <v>0</v>
      </c>
      <c r="AC368" s="53">
        <f>HLOOKUP(A_Stammdaten!$B$12,$AD$4:$AJ$1000,ROW(C368)-3,FALSE)</f>
        <v>0</v>
      </c>
      <c r="AD368" s="53">
        <f t="shared" si="64"/>
        <v>0</v>
      </c>
      <c r="AE368" s="53">
        <f t="shared" si="65"/>
        <v>0</v>
      </c>
      <c r="AF368" s="53">
        <f t="shared" si="66"/>
        <v>0</v>
      </c>
      <c r="AG368" s="53">
        <f t="shared" si="67"/>
        <v>0</v>
      </c>
      <c r="AH368" s="53">
        <f t="shared" si="68"/>
        <v>0</v>
      </c>
      <c r="AI368" s="53">
        <f t="shared" si="69"/>
        <v>0</v>
      </c>
      <c r="AJ368" s="53">
        <f t="shared" si="70"/>
        <v>0</v>
      </c>
    </row>
    <row r="369" spans="1:36" x14ac:dyDescent="0.25">
      <c r="A369" s="19"/>
      <c r="B369" s="19"/>
      <c r="C369" s="37"/>
      <c r="D369" s="19"/>
      <c r="E369" s="19"/>
      <c r="F369" s="19"/>
      <c r="G369" s="19"/>
      <c r="H369" s="19"/>
      <c r="I369" s="19"/>
      <c r="J369" s="19"/>
      <c r="K369" s="19"/>
      <c r="L369" s="19"/>
      <c r="M369" s="81">
        <f>IF(C369&gt;A_Stammdaten!$B$12,0,SUM(D369,E369,G369,I369:J369)-SUM(F369,H369,K369:L369))</f>
        <v>0</v>
      </c>
      <c r="N369" s="19"/>
      <c r="O369" s="19"/>
      <c r="P369" s="19"/>
      <c r="Q369" s="81">
        <f t="shared" si="71"/>
        <v>0</v>
      </c>
      <c r="R369" s="82">
        <f>IF(ISBLANK($B369),0,VLOOKUP($B369,Listen!$A$2:$C$45,2,FALSE))</f>
        <v>0</v>
      </c>
      <c r="S369" s="82">
        <f>IF(ISBLANK($B369),0,VLOOKUP($B369,Listen!$A$2:$C$45,3,FALSE))</f>
        <v>0</v>
      </c>
      <c r="T369" s="51">
        <f t="shared" si="63"/>
        <v>0</v>
      </c>
      <c r="U369" s="51">
        <f t="shared" si="73"/>
        <v>0</v>
      </c>
      <c r="V369" s="51">
        <f t="shared" si="73"/>
        <v>0</v>
      </c>
      <c r="W369" s="51">
        <f t="shared" si="73"/>
        <v>0</v>
      </c>
      <c r="X369" s="51">
        <f t="shared" si="73"/>
        <v>0</v>
      </c>
      <c r="Y369" s="51">
        <f t="shared" si="73"/>
        <v>0</v>
      </c>
      <c r="Z369" s="51">
        <f t="shared" si="73"/>
        <v>0</v>
      </c>
      <c r="AA369" s="53">
        <f t="shared" si="72"/>
        <v>0</v>
      </c>
      <c r="AB369" s="53">
        <f>IF(C369=A_Stammdaten!$B$12,D_SAV!$Q369-D_SAV!$AC369,HLOOKUP(A_Stammdaten!$B$12-1,$AD$4:$AJ$1000,ROW(C369)-3,FALSE)-$AC369)</f>
        <v>0</v>
      </c>
      <c r="AC369" s="53">
        <f>HLOOKUP(A_Stammdaten!$B$12,$AD$4:$AJ$1000,ROW(C369)-3,FALSE)</f>
        <v>0</v>
      </c>
      <c r="AD369" s="53">
        <f t="shared" si="64"/>
        <v>0</v>
      </c>
      <c r="AE369" s="53">
        <f t="shared" si="65"/>
        <v>0</v>
      </c>
      <c r="AF369" s="53">
        <f t="shared" si="66"/>
        <v>0</v>
      </c>
      <c r="AG369" s="53">
        <f t="shared" si="67"/>
        <v>0</v>
      </c>
      <c r="AH369" s="53">
        <f t="shared" si="68"/>
        <v>0</v>
      </c>
      <c r="AI369" s="53">
        <f t="shared" si="69"/>
        <v>0</v>
      </c>
      <c r="AJ369" s="53">
        <f t="shared" si="70"/>
        <v>0</v>
      </c>
    </row>
    <row r="370" spans="1:36" x14ac:dyDescent="0.25">
      <c r="A370" s="19"/>
      <c r="B370" s="19"/>
      <c r="C370" s="37"/>
      <c r="D370" s="19"/>
      <c r="E370" s="19"/>
      <c r="F370" s="19"/>
      <c r="G370" s="19"/>
      <c r="H370" s="19"/>
      <c r="I370" s="19"/>
      <c r="J370" s="19"/>
      <c r="K370" s="19"/>
      <c r="L370" s="19"/>
      <c r="M370" s="81">
        <f>IF(C370&gt;A_Stammdaten!$B$12,0,SUM(D370,E370,G370,I370:J370)-SUM(F370,H370,K370:L370))</f>
        <v>0</v>
      </c>
      <c r="N370" s="19"/>
      <c r="O370" s="19"/>
      <c r="P370" s="19"/>
      <c r="Q370" s="81">
        <f t="shared" si="71"/>
        <v>0</v>
      </c>
      <c r="R370" s="82">
        <f>IF(ISBLANK($B370),0,VLOOKUP($B370,Listen!$A$2:$C$45,2,FALSE))</f>
        <v>0</v>
      </c>
      <c r="S370" s="82">
        <f>IF(ISBLANK($B370),0,VLOOKUP($B370,Listen!$A$2:$C$45,3,FALSE))</f>
        <v>0</v>
      </c>
      <c r="T370" s="51">
        <f t="shared" si="63"/>
        <v>0</v>
      </c>
      <c r="U370" s="51">
        <f t="shared" si="73"/>
        <v>0</v>
      </c>
      <c r="V370" s="51">
        <f t="shared" si="73"/>
        <v>0</v>
      </c>
      <c r="W370" s="51">
        <f t="shared" si="73"/>
        <v>0</v>
      </c>
      <c r="X370" s="51">
        <f t="shared" si="73"/>
        <v>0</v>
      </c>
      <c r="Y370" s="51">
        <f t="shared" si="73"/>
        <v>0</v>
      </c>
      <c r="Z370" s="51">
        <f t="shared" si="73"/>
        <v>0</v>
      </c>
      <c r="AA370" s="53">
        <f t="shared" si="72"/>
        <v>0</v>
      </c>
      <c r="AB370" s="53">
        <f>IF(C370=A_Stammdaten!$B$12,D_SAV!$Q370-D_SAV!$AC370,HLOOKUP(A_Stammdaten!$B$12-1,$AD$4:$AJ$1000,ROW(C370)-3,FALSE)-$AC370)</f>
        <v>0</v>
      </c>
      <c r="AC370" s="53">
        <f>HLOOKUP(A_Stammdaten!$B$12,$AD$4:$AJ$1000,ROW(C370)-3,FALSE)</f>
        <v>0</v>
      </c>
      <c r="AD370" s="53">
        <f t="shared" si="64"/>
        <v>0</v>
      </c>
      <c r="AE370" s="53">
        <f t="shared" si="65"/>
        <v>0</v>
      </c>
      <c r="AF370" s="53">
        <f t="shared" si="66"/>
        <v>0</v>
      </c>
      <c r="AG370" s="53">
        <f t="shared" si="67"/>
        <v>0</v>
      </c>
      <c r="AH370" s="53">
        <f t="shared" si="68"/>
        <v>0</v>
      </c>
      <c r="AI370" s="53">
        <f t="shared" si="69"/>
        <v>0</v>
      </c>
      <c r="AJ370" s="53">
        <f t="shared" si="70"/>
        <v>0</v>
      </c>
    </row>
    <row r="371" spans="1:36" x14ac:dyDescent="0.25">
      <c r="A371" s="19"/>
      <c r="B371" s="19"/>
      <c r="C371" s="37"/>
      <c r="D371" s="19"/>
      <c r="E371" s="19"/>
      <c r="F371" s="19"/>
      <c r="G371" s="19"/>
      <c r="H371" s="19"/>
      <c r="I371" s="19"/>
      <c r="J371" s="19"/>
      <c r="K371" s="19"/>
      <c r="L371" s="19"/>
      <c r="M371" s="81">
        <f>IF(C371&gt;A_Stammdaten!$B$12,0,SUM(D371,E371,G371,I371:J371)-SUM(F371,H371,K371:L371))</f>
        <v>0</v>
      </c>
      <c r="N371" s="19"/>
      <c r="O371" s="19"/>
      <c r="P371" s="19"/>
      <c r="Q371" s="81">
        <f t="shared" si="71"/>
        <v>0</v>
      </c>
      <c r="R371" s="82">
        <f>IF(ISBLANK($B371),0,VLOOKUP($B371,Listen!$A$2:$C$45,2,FALSE))</f>
        <v>0</v>
      </c>
      <c r="S371" s="82">
        <f>IF(ISBLANK($B371),0,VLOOKUP($B371,Listen!$A$2:$C$45,3,FALSE))</f>
        <v>0</v>
      </c>
      <c r="T371" s="51">
        <f t="shared" si="63"/>
        <v>0</v>
      </c>
      <c r="U371" s="51">
        <f t="shared" si="73"/>
        <v>0</v>
      </c>
      <c r="V371" s="51">
        <f t="shared" si="73"/>
        <v>0</v>
      </c>
      <c r="W371" s="51">
        <f t="shared" si="73"/>
        <v>0</v>
      </c>
      <c r="X371" s="51">
        <f t="shared" si="73"/>
        <v>0</v>
      </c>
      <c r="Y371" s="51">
        <f t="shared" si="73"/>
        <v>0</v>
      </c>
      <c r="Z371" s="51">
        <f t="shared" si="73"/>
        <v>0</v>
      </c>
      <c r="AA371" s="53">
        <f t="shared" si="72"/>
        <v>0</v>
      </c>
      <c r="AB371" s="53">
        <f>IF(C371=A_Stammdaten!$B$12,D_SAV!$Q371-D_SAV!$AC371,HLOOKUP(A_Stammdaten!$B$12-1,$AD$4:$AJ$1000,ROW(C371)-3,FALSE)-$AC371)</f>
        <v>0</v>
      </c>
      <c r="AC371" s="53">
        <f>HLOOKUP(A_Stammdaten!$B$12,$AD$4:$AJ$1000,ROW(C371)-3,FALSE)</f>
        <v>0</v>
      </c>
      <c r="AD371" s="53">
        <f t="shared" si="64"/>
        <v>0</v>
      </c>
      <c r="AE371" s="53">
        <f t="shared" si="65"/>
        <v>0</v>
      </c>
      <c r="AF371" s="53">
        <f t="shared" si="66"/>
        <v>0</v>
      </c>
      <c r="AG371" s="53">
        <f t="shared" si="67"/>
        <v>0</v>
      </c>
      <c r="AH371" s="53">
        <f t="shared" si="68"/>
        <v>0</v>
      </c>
      <c r="AI371" s="53">
        <f t="shared" si="69"/>
        <v>0</v>
      </c>
      <c r="AJ371" s="53">
        <f t="shared" si="70"/>
        <v>0</v>
      </c>
    </row>
    <row r="372" spans="1:36" x14ac:dyDescent="0.25">
      <c r="A372" s="19"/>
      <c r="B372" s="19"/>
      <c r="C372" s="37"/>
      <c r="D372" s="19"/>
      <c r="E372" s="19"/>
      <c r="F372" s="19"/>
      <c r="G372" s="19"/>
      <c r="H372" s="19"/>
      <c r="I372" s="19"/>
      <c r="J372" s="19"/>
      <c r="K372" s="19"/>
      <c r="L372" s="19"/>
      <c r="M372" s="81">
        <f>IF(C372&gt;A_Stammdaten!$B$12,0,SUM(D372,E372,G372,I372:J372)-SUM(F372,H372,K372:L372))</f>
        <v>0</v>
      </c>
      <c r="N372" s="19"/>
      <c r="O372" s="19"/>
      <c r="P372" s="19"/>
      <c r="Q372" s="81">
        <f t="shared" si="71"/>
        <v>0</v>
      </c>
      <c r="R372" s="82">
        <f>IF(ISBLANK($B372),0,VLOOKUP($B372,Listen!$A$2:$C$45,2,FALSE))</f>
        <v>0</v>
      </c>
      <c r="S372" s="82">
        <f>IF(ISBLANK($B372),0,VLOOKUP($B372,Listen!$A$2:$C$45,3,FALSE))</f>
        <v>0</v>
      </c>
      <c r="T372" s="51">
        <f t="shared" si="63"/>
        <v>0</v>
      </c>
      <c r="U372" s="51">
        <f t="shared" si="73"/>
        <v>0</v>
      </c>
      <c r="V372" s="51">
        <f t="shared" si="73"/>
        <v>0</v>
      </c>
      <c r="W372" s="51">
        <f t="shared" si="73"/>
        <v>0</v>
      </c>
      <c r="X372" s="51">
        <f t="shared" si="73"/>
        <v>0</v>
      </c>
      <c r="Y372" s="51">
        <f t="shared" si="73"/>
        <v>0</v>
      </c>
      <c r="Z372" s="51">
        <f t="shared" si="73"/>
        <v>0</v>
      </c>
      <c r="AA372" s="53">
        <f t="shared" si="72"/>
        <v>0</v>
      </c>
      <c r="AB372" s="53">
        <f>IF(C372=A_Stammdaten!$B$12,D_SAV!$Q372-D_SAV!$AC372,HLOOKUP(A_Stammdaten!$B$12-1,$AD$4:$AJ$1000,ROW(C372)-3,FALSE)-$AC372)</f>
        <v>0</v>
      </c>
      <c r="AC372" s="53">
        <f>HLOOKUP(A_Stammdaten!$B$12,$AD$4:$AJ$1000,ROW(C372)-3,FALSE)</f>
        <v>0</v>
      </c>
      <c r="AD372" s="53">
        <f t="shared" si="64"/>
        <v>0</v>
      </c>
      <c r="AE372" s="53">
        <f t="shared" si="65"/>
        <v>0</v>
      </c>
      <c r="AF372" s="53">
        <f t="shared" si="66"/>
        <v>0</v>
      </c>
      <c r="AG372" s="53">
        <f t="shared" si="67"/>
        <v>0</v>
      </c>
      <c r="AH372" s="53">
        <f t="shared" si="68"/>
        <v>0</v>
      </c>
      <c r="AI372" s="53">
        <f t="shared" si="69"/>
        <v>0</v>
      </c>
      <c r="AJ372" s="53">
        <f t="shared" si="70"/>
        <v>0</v>
      </c>
    </row>
    <row r="373" spans="1:36" x14ac:dyDescent="0.25">
      <c r="A373" s="19"/>
      <c r="B373" s="19"/>
      <c r="C373" s="37"/>
      <c r="D373" s="19"/>
      <c r="E373" s="19"/>
      <c r="F373" s="19"/>
      <c r="G373" s="19"/>
      <c r="H373" s="19"/>
      <c r="I373" s="19"/>
      <c r="J373" s="19"/>
      <c r="K373" s="19"/>
      <c r="L373" s="19"/>
      <c r="M373" s="81">
        <f>IF(C373&gt;A_Stammdaten!$B$12,0,SUM(D373,E373,G373,I373:J373)-SUM(F373,H373,K373:L373))</f>
        <v>0</v>
      </c>
      <c r="N373" s="19"/>
      <c r="O373" s="19"/>
      <c r="P373" s="19"/>
      <c r="Q373" s="81">
        <f t="shared" si="71"/>
        <v>0</v>
      </c>
      <c r="R373" s="82">
        <f>IF(ISBLANK($B373),0,VLOOKUP($B373,Listen!$A$2:$C$45,2,FALSE))</f>
        <v>0</v>
      </c>
      <c r="S373" s="82">
        <f>IF(ISBLANK($B373),0,VLOOKUP($B373,Listen!$A$2:$C$45,3,FALSE))</f>
        <v>0</v>
      </c>
      <c r="T373" s="51">
        <f t="shared" si="63"/>
        <v>0</v>
      </c>
      <c r="U373" s="51">
        <f t="shared" si="73"/>
        <v>0</v>
      </c>
      <c r="V373" s="51">
        <f t="shared" si="73"/>
        <v>0</v>
      </c>
      <c r="W373" s="51">
        <f t="shared" si="73"/>
        <v>0</v>
      </c>
      <c r="X373" s="51">
        <f t="shared" si="73"/>
        <v>0</v>
      </c>
      <c r="Y373" s="51">
        <f t="shared" si="73"/>
        <v>0</v>
      </c>
      <c r="Z373" s="51">
        <f t="shared" si="73"/>
        <v>0</v>
      </c>
      <c r="AA373" s="53">
        <f t="shared" si="72"/>
        <v>0</v>
      </c>
      <c r="AB373" s="53">
        <f>IF(C373=A_Stammdaten!$B$12,D_SAV!$Q373-D_SAV!$AC373,HLOOKUP(A_Stammdaten!$B$12-1,$AD$4:$AJ$1000,ROW(C373)-3,FALSE)-$AC373)</f>
        <v>0</v>
      </c>
      <c r="AC373" s="53">
        <f>HLOOKUP(A_Stammdaten!$B$12,$AD$4:$AJ$1000,ROW(C373)-3,FALSE)</f>
        <v>0</v>
      </c>
      <c r="AD373" s="53">
        <f t="shared" si="64"/>
        <v>0</v>
      </c>
      <c r="AE373" s="53">
        <f t="shared" si="65"/>
        <v>0</v>
      </c>
      <c r="AF373" s="53">
        <f t="shared" si="66"/>
        <v>0</v>
      </c>
      <c r="AG373" s="53">
        <f t="shared" si="67"/>
        <v>0</v>
      </c>
      <c r="AH373" s="53">
        <f t="shared" si="68"/>
        <v>0</v>
      </c>
      <c r="AI373" s="53">
        <f t="shared" si="69"/>
        <v>0</v>
      </c>
      <c r="AJ373" s="53">
        <f t="shared" si="70"/>
        <v>0</v>
      </c>
    </row>
    <row r="374" spans="1:36" x14ac:dyDescent="0.25">
      <c r="A374" s="19"/>
      <c r="B374" s="19"/>
      <c r="C374" s="37"/>
      <c r="D374" s="19"/>
      <c r="E374" s="19"/>
      <c r="F374" s="19"/>
      <c r="G374" s="19"/>
      <c r="H374" s="19"/>
      <c r="I374" s="19"/>
      <c r="J374" s="19"/>
      <c r="K374" s="19"/>
      <c r="L374" s="19"/>
      <c r="M374" s="81">
        <f>IF(C374&gt;A_Stammdaten!$B$12,0,SUM(D374,E374,G374,I374:J374)-SUM(F374,H374,K374:L374))</f>
        <v>0</v>
      </c>
      <c r="N374" s="19"/>
      <c r="O374" s="19"/>
      <c r="P374" s="19"/>
      <c r="Q374" s="81">
        <f t="shared" si="71"/>
        <v>0</v>
      </c>
      <c r="R374" s="82">
        <f>IF(ISBLANK($B374),0,VLOOKUP($B374,Listen!$A$2:$C$45,2,FALSE))</f>
        <v>0</v>
      </c>
      <c r="S374" s="82">
        <f>IF(ISBLANK($B374),0,VLOOKUP($B374,Listen!$A$2:$C$45,3,FALSE))</f>
        <v>0</v>
      </c>
      <c r="T374" s="51">
        <f t="shared" si="63"/>
        <v>0</v>
      </c>
      <c r="U374" s="51">
        <f t="shared" si="73"/>
        <v>0</v>
      </c>
      <c r="V374" s="51">
        <f t="shared" si="73"/>
        <v>0</v>
      </c>
      <c r="W374" s="51">
        <f t="shared" si="73"/>
        <v>0</v>
      </c>
      <c r="X374" s="51">
        <f t="shared" si="73"/>
        <v>0</v>
      </c>
      <c r="Y374" s="51">
        <f t="shared" si="73"/>
        <v>0</v>
      </c>
      <c r="Z374" s="51">
        <f t="shared" si="73"/>
        <v>0</v>
      </c>
      <c r="AA374" s="53">
        <f t="shared" si="72"/>
        <v>0</v>
      </c>
      <c r="AB374" s="53">
        <f>IF(C374=A_Stammdaten!$B$12,D_SAV!$Q374-D_SAV!$AC374,HLOOKUP(A_Stammdaten!$B$12-1,$AD$4:$AJ$1000,ROW(C374)-3,FALSE)-$AC374)</f>
        <v>0</v>
      </c>
      <c r="AC374" s="53">
        <f>HLOOKUP(A_Stammdaten!$B$12,$AD$4:$AJ$1000,ROW(C374)-3,FALSE)</f>
        <v>0</v>
      </c>
      <c r="AD374" s="53">
        <f t="shared" si="64"/>
        <v>0</v>
      </c>
      <c r="AE374" s="53">
        <f t="shared" si="65"/>
        <v>0</v>
      </c>
      <c r="AF374" s="53">
        <f t="shared" si="66"/>
        <v>0</v>
      </c>
      <c r="AG374" s="53">
        <f t="shared" si="67"/>
        <v>0</v>
      </c>
      <c r="AH374" s="53">
        <f t="shared" si="68"/>
        <v>0</v>
      </c>
      <c r="AI374" s="53">
        <f t="shared" si="69"/>
        <v>0</v>
      </c>
      <c r="AJ374" s="53">
        <f t="shared" si="70"/>
        <v>0</v>
      </c>
    </row>
    <row r="375" spans="1:36" x14ac:dyDescent="0.25">
      <c r="A375" s="19"/>
      <c r="B375" s="19"/>
      <c r="C375" s="37"/>
      <c r="D375" s="19"/>
      <c r="E375" s="19"/>
      <c r="F375" s="19"/>
      <c r="G375" s="19"/>
      <c r="H375" s="19"/>
      <c r="I375" s="19"/>
      <c r="J375" s="19"/>
      <c r="K375" s="19"/>
      <c r="L375" s="19"/>
      <c r="M375" s="81">
        <f>IF(C375&gt;A_Stammdaten!$B$12,0,SUM(D375,E375,G375,I375:J375)-SUM(F375,H375,K375:L375))</f>
        <v>0</v>
      </c>
      <c r="N375" s="19"/>
      <c r="O375" s="19"/>
      <c r="P375" s="19"/>
      <c r="Q375" s="81">
        <f t="shared" si="71"/>
        <v>0</v>
      </c>
      <c r="R375" s="82">
        <f>IF(ISBLANK($B375),0,VLOOKUP($B375,Listen!$A$2:$C$45,2,FALSE))</f>
        <v>0</v>
      </c>
      <c r="S375" s="82">
        <f>IF(ISBLANK($B375),0,VLOOKUP($B375,Listen!$A$2:$C$45,3,FALSE))</f>
        <v>0</v>
      </c>
      <c r="T375" s="51">
        <f t="shared" si="63"/>
        <v>0</v>
      </c>
      <c r="U375" s="51">
        <f t="shared" si="73"/>
        <v>0</v>
      </c>
      <c r="V375" s="51">
        <f t="shared" si="73"/>
        <v>0</v>
      </c>
      <c r="W375" s="51">
        <f t="shared" si="73"/>
        <v>0</v>
      </c>
      <c r="X375" s="51">
        <f t="shared" si="73"/>
        <v>0</v>
      </c>
      <c r="Y375" s="51">
        <f t="shared" si="73"/>
        <v>0</v>
      </c>
      <c r="Z375" s="51">
        <f t="shared" si="73"/>
        <v>0</v>
      </c>
      <c r="AA375" s="53">
        <f t="shared" si="72"/>
        <v>0</v>
      </c>
      <c r="AB375" s="53">
        <f>IF(C375=A_Stammdaten!$B$12,D_SAV!$Q375-D_SAV!$AC375,HLOOKUP(A_Stammdaten!$B$12-1,$AD$4:$AJ$1000,ROW(C375)-3,FALSE)-$AC375)</f>
        <v>0</v>
      </c>
      <c r="AC375" s="53">
        <f>HLOOKUP(A_Stammdaten!$B$12,$AD$4:$AJ$1000,ROW(C375)-3,FALSE)</f>
        <v>0</v>
      </c>
      <c r="AD375" s="53">
        <f t="shared" si="64"/>
        <v>0</v>
      </c>
      <c r="AE375" s="53">
        <f t="shared" si="65"/>
        <v>0</v>
      </c>
      <c r="AF375" s="53">
        <f t="shared" si="66"/>
        <v>0</v>
      </c>
      <c r="AG375" s="53">
        <f t="shared" si="67"/>
        <v>0</v>
      </c>
      <c r="AH375" s="53">
        <f t="shared" si="68"/>
        <v>0</v>
      </c>
      <c r="AI375" s="53">
        <f t="shared" si="69"/>
        <v>0</v>
      </c>
      <c r="AJ375" s="53">
        <f t="shared" si="70"/>
        <v>0</v>
      </c>
    </row>
    <row r="376" spans="1:36" x14ac:dyDescent="0.25">
      <c r="A376" s="19"/>
      <c r="B376" s="19"/>
      <c r="C376" s="37"/>
      <c r="D376" s="19"/>
      <c r="E376" s="19"/>
      <c r="F376" s="19"/>
      <c r="G376" s="19"/>
      <c r="H376" s="19"/>
      <c r="I376" s="19"/>
      <c r="J376" s="19"/>
      <c r="K376" s="19"/>
      <c r="L376" s="19"/>
      <c r="M376" s="81">
        <f>IF(C376&gt;A_Stammdaten!$B$12,0,SUM(D376,E376,G376,I376:J376)-SUM(F376,H376,K376:L376))</f>
        <v>0</v>
      </c>
      <c r="N376" s="19"/>
      <c r="O376" s="19"/>
      <c r="P376" s="19"/>
      <c r="Q376" s="81">
        <f t="shared" si="71"/>
        <v>0</v>
      </c>
      <c r="R376" s="82">
        <f>IF(ISBLANK($B376),0,VLOOKUP($B376,Listen!$A$2:$C$45,2,FALSE))</f>
        <v>0</v>
      </c>
      <c r="S376" s="82">
        <f>IF(ISBLANK($B376),0,VLOOKUP($B376,Listen!$A$2:$C$45,3,FALSE))</f>
        <v>0</v>
      </c>
      <c r="T376" s="51">
        <f t="shared" si="63"/>
        <v>0</v>
      </c>
      <c r="U376" s="51">
        <f t="shared" si="73"/>
        <v>0</v>
      </c>
      <c r="V376" s="51">
        <f t="shared" si="73"/>
        <v>0</v>
      </c>
      <c r="W376" s="51">
        <f t="shared" si="73"/>
        <v>0</v>
      </c>
      <c r="X376" s="51">
        <f t="shared" si="73"/>
        <v>0</v>
      </c>
      <c r="Y376" s="51">
        <f t="shared" si="73"/>
        <v>0</v>
      </c>
      <c r="Z376" s="51">
        <f t="shared" si="73"/>
        <v>0</v>
      </c>
      <c r="AA376" s="53">
        <f t="shared" si="72"/>
        <v>0</v>
      </c>
      <c r="AB376" s="53">
        <f>IF(C376=A_Stammdaten!$B$12,D_SAV!$Q376-D_SAV!$AC376,HLOOKUP(A_Stammdaten!$B$12-1,$AD$4:$AJ$1000,ROW(C376)-3,FALSE)-$AC376)</f>
        <v>0</v>
      </c>
      <c r="AC376" s="53">
        <f>HLOOKUP(A_Stammdaten!$B$12,$AD$4:$AJ$1000,ROW(C376)-3,FALSE)</f>
        <v>0</v>
      </c>
      <c r="AD376" s="53">
        <f t="shared" si="64"/>
        <v>0</v>
      </c>
      <c r="AE376" s="53">
        <f t="shared" si="65"/>
        <v>0</v>
      </c>
      <c r="AF376" s="53">
        <f t="shared" si="66"/>
        <v>0</v>
      </c>
      <c r="AG376" s="53">
        <f t="shared" si="67"/>
        <v>0</v>
      </c>
      <c r="AH376" s="53">
        <f t="shared" si="68"/>
        <v>0</v>
      </c>
      <c r="AI376" s="53">
        <f t="shared" si="69"/>
        <v>0</v>
      </c>
      <c r="AJ376" s="53">
        <f t="shared" si="70"/>
        <v>0</v>
      </c>
    </row>
    <row r="377" spans="1:36" x14ac:dyDescent="0.25">
      <c r="A377" s="19"/>
      <c r="B377" s="19"/>
      <c r="C377" s="37"/>
      <c r="D377" s="19"/>
      <c r="E377" s="19"/>
      <c r="F377" s="19"/>
      <c r="G377" s="19"/>
      <c r="H377" s="19"/>
      <c r="I377" s="19"/>
      <c r="J377" s="19"/>
      <c r="K377" s="19"/>
      <c r="L377" s="19"/>
      <c r="M377" s="81">
        <f>IF(C377&gt;A_Stammdaten!$B$12,0,SUM(D377,E377,G377,I377:J377)-SUM(F377,H377,K377:L377))</f>
        <v>0</v>
      </c>
      <c r="N377" s="19"/>
      <c r="O377" s="19"/>
      <c r="P377" s="19"/>
      <c r="Q377" s="81">
        <f t="shared" si="71"/>
        <v>0</v>
      </c>
      <c r="R377" s="82">
        <f>IF(ISBLANK($B377),0,VLOOKUP($B377,Listen!$A$2:$C$45,2,FALSE))</f>
        <v>0</v>
      </c>
      <c r="S377" s="82">
        <f>IF(ISBLANK($B377),0,VLOOKUP($B377,Listen!$A$2:$C$45,3,FALSE))</f>
        <v>0</v>
      </c>
      <c r="T377" s="51">
        <f t="shared" si="63"/>
        <v>0</v>
      </c>
      <c r="U377" s="51">
        <f t="shared" si="73"/>
        <v>0</v>
      </c>
      <c r="V377" s="51">
        <f t="shared" si="73"/>
        <v>0</v>
      </c>
      <c r="W377" s="51">
        <f t="shared" si="73"/>
        <v>0</v>
      </c>
      <c r="X377" s="51">
        <f t="shared" si="73"/>
        <v>0</v>
      </c>
      <c r="Y377" s="51">
        <f t="shared" si="73"/>
        <v>0</v>
      </c>
      <c r="Z377" s="51">
        <f t="shared" si="73"/>
        <v>0</v>
      </c>
      <c r="AA377" s="53">
        <f t="shared" si="72"/>
        <v>0</v>
      </c>
      <c r="AB377" s="53">
        <f>IF(C377=A_Stammdaten!$B$12,D_SAV!$Q377-D_SAV!$AC377,HLOOKUP(A_Stammdaten!$B$12-1,$AD$4:$AJ$1000,ROW(C377)-3,FALSE)-$AC377)</f>
        <v>0</v>
      </c>
      <c r="AC377" s="53">
        <f>HLOOKUP(A_Stammdaten!$B$12,$AD$4:$AJ$1000,ROW(C377)-3,FALSE)</f>
        <v>0</v>
      </c>
      <c r="AD377" s="53">
        <f t="shared" si="64"/>
        <v>0</v>
      </c>
      <c r="AE377" s="53">
        <f t="shared" si="65"/>
        <v>0</v>
      </c>
      <c r="AF377" s="53">
        <f t="shared" si="66"/>
        <v>0</v>
      </c>
      <c r="AG377" s="53">
        <f t="shared" si="67"/>
        <v>0</v>
      </c>
      <c r="AH377" s="53">
        <f t="shared" si="68"/>
        <v>0</v>
      </c>
      <c r="AI377" s="53">
        <f t="shared" si="69"/>
        <v>0</v>
      </c>
      <c r="AJ377" s="53">
        <f t="shared" si="70"/>
        <v>0</v>
      </c>
    </row>
    <row r="378" spans="1:36" x14ac:dyDescent="0.25">
      <c r="A378" s="19"/>
      <c r="B378" s="19"/>
      <c r="C378" s="37"/>
      <c r="D378" s="19"/>
      <c r="E378" s="19"/>
      <c r="F378" s="19"/>
      <c r="G378" s="19"/>
      <c r="H378" s="19"/>
      <c r="I378" s="19"/>
      <c r="J378" s="19"/>
      <c r="K378" s="19"/>
      <c r="L378" s="19"/>
      <c r="M378" s="81">
        <f>IF(C378&gt;A_Stammdaten!$B$12,0,SUM(D378,E378,G378,I378:J378)-SUM(F378,H378,K378:L378))</f>
        <v>0</v>
      </c>
      <c r="N378" s="19"/>
      <c r="O378" s="19"/>
      <c r="P378" s="19"/>
      <c r="Q378" s="81">
        <f t="shared" si="71"/>
        <v>0</v>
      </c>
      <c r="R378" s="82">
        <f>IF(ISBLANK($B378),0,VLOOKUP($B378,Listen!$A$2:$C$45,2,FALSE))</f>
        <v>0</v>
      </c>
      <c r="S378" s="82">
        <f>IF(ISBLANK($B378),0,VLOOKUP($B378,Listen!$A$2:$C$45,3,FALSE))</f>
        <v>0</v>
      </c>
      <c r="T378" s="51">
        <f t="shared" si="63"/>
        <v>0</v>
      </c>
      <c r="U378" s="51">
        <f t="shared" si="73"/>
        <v>0</v>
      </c>
      <c r="V378" s="51">
        <f t="shared" si="73"/>
        <v>0</v>
      </c>
      <c r="W378" s="51">
        <f t="shared" si="73"/>
        <v>0</v>
      </c>
      <c r="X378" s="51">
        <f t="shared" si="73"/>
        <v>0</v>
      </c>
      <c r="Y378" s="51">
        <f t="shared" si="73"/>
        <v>0</v>
      </c>
      <c r="Z378" s="51">
        <f t="shared" si="73"/>
        <v>0</v>
      </c>
      <c r="AA378" s="53">
        <f t="shared" si="72"/>
        <v>0</v>
      </c>
      <c r="AB378" s="53">
        <f>IF(C378=A_Stammdaten!$B$12,D_SAV!$Q378-D_SAV!$AC378,HLOOKUP(A_Stammdaten!$B$12-1,$AD$4:$AJ$1000,ROW(C378)-3,FALSE)-$AC378)</f>
        <v>0</v>
      </c>
      <c r="AC378" s="53">
        <f>HLOOKUP(A_Stammdaten!$B$12,$AD$4:$AJ$1000,ROW(C378)-3,FALSE)</f>
        <v>0</v>
      </c>
      <c r="AD378" s="53">
        <f t="shared" si="64"/>
        <v>0</v>
      </c>
      <c r="AE378" s="53">
        <f t="shared" si="65"/>
        <v>0</v>
      </c>
      <c r="AF378" s="53">
        <f t="shared" si="66"/>
        <v>0</v>
      </c>
      <c r="AG378" s="53">
        <f t="shared" si="67"/>
        <v>0</v>
      </c>
      <c r="AH378" s="53">
        <f t="shared" si="68"/>
        <v>0</v>
      </c>
      <c r="AI378" s="53">
        <f t="shared" si="69"/>
        <v>0</v>
      </c>
      <c r="AJ378" s="53">
        <f t="shared" si="70"/>
        <v>0</v>
      </c>
    </row>
    <row r="379" spans="1:36" x14ac:dyDescent="0.25">
      <c r="A379" s="19"/>
      <c r="B379" s="19"/>
      <c r="C379" s="37"/>
      <c r="D379" s="19"/>
      <c r="E379" s="19"/>
      <c r="F379" s="19"/>
      <c r="G379" s="19"/>
      <c r="H379" s="19"/>
      <c r="I379" s="19"/>
      <c r="J379" s="19"/>
      <c r="K379" s="19"/>
      <c r="L379" s="19"/>
      <c r="M379" s="81">
        <f>IF(C379&gt;A_Stammdaten!$B$12,0,SUM(D379,E379,G379,I379:J379)-SUM(F379,H379,K379:L379))</f>
        <v>0</v>
      </c>
      <c r="N379" s="19"/>
      <c r="O379" s="19"/>
      <c r="P379" s="19"/>
      <c r="Q379" s="81">
        <f t="shared" si="71"/>
        <v>0</v>
      </c>
      <c r="R379" s="82">
        <f>IF(ISBLANK($B379),0,VLOOKUP($B379,Listen!$A$2:$C$45,2,FALSE))</f>
        <v>0</v>
      </c>
      <c r="S379" s="82">
        <f>IF(ISBLANK($B379),0,VLOOKUP($B379,Listen!$A$2:$C$45,3,FALSE))</f>
        <v>0</v>
      </c>
      <c r="T379" s="51">
        <f t="shared" si="63"/>
        <v>0</v>
      </c>
      <c r="U379" s="51">
        <f t="shared" si="73"/>
        <v>0</v>
      </c>
      <c r="V379" s="51">
        <f t="shared" si="73"/>
        <v>0</v>
      </c>
      <c r="W379" s="51">
        <f t="shared" si="73"/>
        <v>0</v>
      </c>
      <c r="X379" s="51">
        <f t="shared" si="73"/>
        <v>0</v>
      </c>
      <c r="Y379" s="51">
        <f t="shared" si="73"/>
        <v>0</v>
      </c>
      <c r="Z379" s="51">
        <f t="shared" si="73"/>
        <v>0</v>
      </c>
      <c r="AA379" s="53">
        <f t="shared" si="72"/>
        <v>0</v>
      </c>
      <c r="AB379" s="53">
        <f>IF(C379=A_Stammdaten!$B$12,D_SAV!$Q379-D_SAV!$AC379,HLOOKUP(A_Stammdaten!$B$12-1,$AD$4:$AJ$1000,ROW(C379)-3,FALSE)-$AC379)</f>
        <v>0</v>
      </c>
      <c r="AC379" s="53">
        <f>HLOOKUP(A_Stammdaten!$B$12,$AD$4:$AJ$1000,ROW(C379)-3,FALSE)</f>
        <v>0</v>
      </c>
      <c r="AD379" s="53">
        <f t="shared" si="64"/>
        <v>0</v>
      </c>
      <c r="AE379" s="53">
        <f t="shared" si="65"/>
        <v>0</v>
      </c>
      <c r="AF379" s="53">
        <f t="shared" si="66"/>
        <v>0</v>
      </c>
      <c r="AG379" s="53">
        <f t="shared" si="67"/>
        <v>0</v>
      </c>
      <c r="AH379" s="53">
        <f t="shared" si="68"/>
        <v>0</v>
      </c>
      <c r="AI379" s="53">
        <f t="shared" si="69"/>
        <v>0</v>
      </c>
      <c r="AJ379" s="53">
        <f t="shared" si="70"/>
        <v>0</v>
      </c>
    </row>
    <row r="380" spans="1:36" x14ac:dyDescent="0.25">
      <c r="A380" s="19"/>
      <c r="B380" s="19"/>
      <c r="C380" s="37"/>
      <c r="D380" s="19"/>
      <c r="E380" s="19"/>
      <c r="F380" s="19"/>
      <c r="G380" s="19"/>
      <c r="H380" s="19"/>
      <c r="I380" s="19"/>
      <c r="J380" s="19"/>
      <c r="K380" s="19"/>
      <c r="L380" s="19"/>
      <c r="M380" s="81">
        <f>IF(C380&gt;A_Stammdaten!$B$12,0,SUM(D380,E380,G380,I380:J380)-SUM(F380,H380,K380:L380))</f>
        <v>0</v>
      </c>
      <c r="N380" s="19"/>
      <c r="O380" s="19"/>
      <c r="P380" s="19"/>
      <c r="Q380" s="81">
        <f t="shared" si="71"/>
        <v>0</v>
      </c>
      <c r="R380" s="82">
        <f>IF(ISBLANK($B380),0,VLOOKUP($B380,Listen!$A$2:$C$45,2,FALSE))</f>
        <v>0</v>
      </c>
      <c r="S380" s="82">
        <f>IF(ISBLANK($B380),0,VLOOKUP($B380,Listen!$A$2:$C$45,3,FALSE))</f>
        <v>0</v>
      </c>
      <c r="T380" s="51">
        <f t="shared" si="63"/>
        <v>0</v>
      </c>
      <c r="U380" s="51">
        <f t="shared" si="73"/>
        <v>0</v>
      </c>
      <c r="V380" s="51">
        <f t="shared" si="73"/>
        <v>0</v>
      </c>
      <c r="W380" s="51">
        <f t="shared" si="73"/>
        <v>0</v>
      </c>
      <c r="X380" s="51">
        <f t="shared" si="73"/>
        <v>0</v>
      </c>
      <c r="Y380" s="51">
        <f t="shared" si="73"/>
        <v>0</v>
      </c>
      <c r="Z380" s="51">
        <f t="shared" si="73"/>
        <v>0</v>
      </c>
      <c r="AA380" s="53">
        <f t="shared" si="72"/>
        <v>0</v>
      </c>
      <c r="AB380" s="53">
        <f>IF(C380=A_Stammdaten!$B$12,D_SAV!$Q380-D_SAV!$AC380,HLOOKUP(A_Stammdaten!$B$12-1,$AD$4:$AJ$1000,ROW(C380)-3,FALSE)-$AC380)</f>
        <v>0</v>
      </c>
      <c r="AC380" s="53">
        <f>HLOOKUP(A_Stammdaten!$B$12,$AD$4:$AJ$1000,ROW(C380)-3,FALSE)</f>
        <v>0</v>
      </c>
      <c r="AD380" s="53">
        <f t="shared" si="64"/>
        <v>0</v>
      </c>
      <c r="AE380" s="53">
        <f t="shared" si="65"/>
        <v>0</v>
      </c>
      <c r="AF380" s="53">
        <f t="shared" si="66"/>
        <v>0</v>
      </c>
      <c r="AG380" s="53">
        <f t="shared" si="67"/>
        <v>0</v>
      </c>
      <c r="AH380" s="53">
        <f t="shared" si="68"/>
        <v>0</v>
      </c>
      <c r="AI380" s="53">
        <f t="shared" si="69"/>
        <v>0</v>
      </c>
      <c r="AJ380" s="53">
        <f t="shared" si="70"/>
        <v>0</v>
      </c>
    </row>
    <row r="381" spans="1:36" x14ac:dyDescent="0.25">
      <c r="A381" s="19"/>
      <c r="B381" s="19"/>
      <c r="C381" s="37"/>
      <c r="D381" s="19"/>
      <c r="E381" s="19"/>
      <c r="F381" s="19"/>
      <c r="G381" s="19"/>
      <c r="H381" s="19"/>
      <c r="I381" s="19"/>
      <c r="J381" s="19"/>
      <c r="K381" s="19"/>
      <c r="L381" s="19"/>
      <c r="M381" s="81">
        <f>IF(C381&gt;A_Stammdaten!$B$12,0,SUM(D381,E381,G381,I381:J381)-SUM(F381,H381,K381:L381))</f>
        <v>0</v>
      </c>
      <c r="N381" s="19"/>
      <c r="O381" s="19"/>
      <c r="P381" s="19"/>
      <c r="Q381" s="81">
        <f t="shared" si="71"/>
        <v>0</v>
      </c>
      <c r="R381" s="82">
        <f>IF(ISBLANK($B381),0,VLOOKUP($B381,Listen!$A$2:$C$45,2,FALSE))</f>
        <v>0</v>
      </c>
      <c r="S381" s="82">
        <f>IF(ISBLANK($B381),0,VLOOKUP($B381,Listen!$A$2:$C$45,3,FALSE))</f>
        <v>0</v>
      </c>
      <c r="T381" s="51">
        <f t="shared" si="63"/>
        <v>0</v>
      </c>
      <c r="U381" s="51">
        <f t="shared" si="73"/>
        <v>0</v>
      </c>
      <c r="V381" s="51">
        <f t="shared" si="73"/>
        <v>0</v>
      </c>
      <c r="W381" s="51">
        <f t="shared" si="73"/>
        <v>0</v>
      </c>
      <c r="X381" s="51">
        <f t="shared" si="73"/>
        <v>0</v>
      </c>
      <c r="Y381" s="51">
        <f t="shared" si="73"/>
        <v>0</v>
      </c>
      <c r="Z381" s="51">
        <f t="shared" si="73"/>
        <v>0</v>
      </c>
      <c r="AA381" s="53">
        <f t="shared" si="72"/>
        <v>0</v>
      </c>
      <c r="AB381" s="53">
        <f>IF(C381=A_Stammdaten!$B$12,D_SAV!$Q381-D_SAV!$AC381,HLOOKUP(A_Stammdaten!$B$12-1,$AD$4:$AJ$1000,ROW(C381)-3,FALSE)-$AC381)</f>
        <v>0</v>
      </c>
      <c r="AC381" s="53">
        <f>HLOOKUP(A_Stammdaten!$B$12,$AD$4:$AJ$1000,ROW(C381)-3,FALSE)</f>
        <v>0</v>
      </c>
      <c r="AD381" s="53">
        <f t="shared" si="64"/>
        <v>0</v>
      </c>
      <c r="AE381" s="53">
        <f t="shared" si="65"/>
        <v>0</v>
      </c>
      <c r="AF381" s="53">
        <f t="shared" si="66"/>
        <v>0</v>
      </c>
      <c r="AG381" s="53">
        <f t="shared" si="67"/>
        <v>0</v>
      </c>
      <c r="AH381" s="53">
        <f t="shared" si="68"/>
        <v>0</v>
      </c>
      <c r="AI381" s="53">
        <f t="shared" si="69"/>
        <v>0</v>
      </c>
      <c r="AJ381" s="53">
        <f t="shared" si="70"/>
        <v>0</v>
      </c>
    </row>
    <row r="382" spans="1:36" x14ac:dyDescent="0.25">
      <c r="A382" s="19"/>
      <c r="B382" s="19"/>
      <c r="C382" s="37"/>
      <c r="D382" s="19"/>
      <c r="E382" s="19"/>
      <c r="F382" s="19"/>
      <c r="G382" s="19"/>
      <c r="H382" s="19"/>
      <c r="I382" s="19"/>
      <c r="J382" s="19"/>
      <c r="K382" s="19"/>
      <c r="L382" s="19"/>
      <c r="M382" s="81">
        <f>IF(C382&gt;A_Stammdaten!$B$12,0,SUM(D382,E382,G382,I382:J382)-SUM(F382,H382,K382:L382))</f>
        <v>0</v>
      </c>
      <c r="N382" s="19"/>
      <c r="O382" s="19"/>
      <c r="P382" s="19"/>
      <c r="Q382" s="81">
        <f t="shared" si="71"/>
        <v>0</v>
      </c>
      <c r="R382" s="82">
        <f>IF(ISBLANK($B382),0,VLOOKUP($B382,Listen!$A$2:$C$45,2,FALSE))</f>
        <v>0</v>
      </c>
      <c r="S382" s="82">
        <f>IF(ISBLANK($B382),0,VLOOKUP($B382,Listen!$A$2:$C$45,3,FALSE))</f>
        <v>0</v>
      </c>
      <c r="T382" s="51">
        <f t="shared" si="63"/>
        <v>0</v>
      </c>
      <c r="U382" s="51">
        <f t="shared" si="73"/>
        <v>0</v>
      </c>
      <c r="V382" s="51">
        <f t="shared" si="73"/>
        <v>0</v>
      </c>
      <c r="W382" s="51">
        <f t="shared" si="73"/>
        <v>0</v>
      </c>
      <c r="X382" s="51">
        <f t="shared" si="73"/>
        <v>0</v>
      </c>
      <c r="Y382" s="51">
        <f t="shared" si="73"/>
        <v>0</v>
      </c>
      <c r="Z382" s="51">
        <f t="shared" si="73"/>
        <v>0</v>
      </c>
      <c r="AA382" s="53">
        <f t="shared" si="72"/>
        <v>0</v>
      </c>
      <c r="AB382" s="53">
        <f>IF(C382=A_Stammdaten!$B$12,D_SAV!$Q382-D_SAV!$AC382,HLOOKUP(A_Stammdaten!$B$12-1,$AD$4:$AJ$1000,ROW(C382)-3,FALSE)-$AC382)</f>
        <v>0</v>
      </c>
      <c r="AC382" s="53">
        <f>HLOOKUP(A_Stammdaten!$B$12,$AD$4:$AJ$1000,ROW(C382)-3,FALSE)</f>
        <v>0</v>
      </c>
      <c r="AD382" s="53">
        <f t="shared" si="64"/>
        <v>0</v>
      </c>
      <c r="AE382" s="53">
        <f t="shared" si="65"/>
        <v>0</v>
      </c>
      <c r="AF382" s="53">
        <f t="shared" si="66"/>
        <v>0</v>
      </c>
      <c r="AG382" s="53">
        <f t="shared" si="67"/>
        <v>0</v>
      </c>
      <c r="AH382" s="53">
        <f t="shared" si="68"/>
        <v>0</v>
      </c>
      <c r="AI382" s="53">
        <f t="shared" si="69"/>
        <v>0</v>
      </c>
      <c r="AJ382" s="53">
        <f t="shared" si="70"/>
        <v>0</v>
      </c>
    </row>
    <row r="383" spans="1:36" x14ac:dyDescent="0.25">
      <c r="A383" s="19"/>
      <c r="B383" s="19"/>
      <c r="C383" s="37"/>
      <c r="D383" s="19"/>
      <c r="E383" s="19"/>
      <c r="F383" s="19"/>
      <c r="G383" s="19"/>
      <c r="H383" s="19"/>
      <c r="I383" s="19"/>
      <c r="J383" s="19"/>
      <c r="K383" s="19"/>
      <c r="L383" s="19"/>
      <c r="M383" s="81">
        <f>IF(C383&gt;A_Stammdaten!$B$12,0,SUM(D383,E383,G383,I383:J383)-SUM(F383,H383,K383:L383))</f>
        <v>0</v>
      </c>
      <c r="N383" s="19"/>
      <c r="O383" s="19"/>
      <c r="P383" s="19"/>
      <c r="Q383" s="81">
        <f t="shared" si="71"/>
        <v>0</v>
      </c>
      <c r="R383" s="82">
        <f>IF(ISBLANK($B383),0,VLOOKUP($B383,Listen!$A$2:$C$45,2,FALSE))</f>
        <v>0</v>
      </c>
      <c r="S383" s="82">
        <f>IF(ISBLANK($B383),0,VLOOKUP($B383,Listen!$A$2:$C$45,3,FALSE))</f>
        <v>0</v>
      </c>
      <c r="T383" s="51">
        <f t="shared" si="63"/>
        <v>0</v>
      </c>
      <c r="U383" s="51">
        <f t="shared" si="73"/>
        <v>0</v>
      </c>
      <c r="V383" s="51">
        <f t="shared" si="73"/>
        <v>0</v>
      </c>
      <c r="W383" s="51">
        <f t="shared" si="73"/>
        <v>0</v>
      </c>
      <c r="X383" s="51">
        <f t="shared" si="73"/>
        <v>0</v>
      </c>
      <c r="Y383" s="51">
        <f t="shared" si="73"/>
        <v>0</v>
      </c>
      <c r="Z383" s="51">
        <f t="shared" si="73"/>
        <v>0</v>
      </c>
      <c r="AA383" s="53">
        <f t="shared" si="72"/>
        <v>0</v>
      </c>
      <c r="AB383" s="53">
        <f>IF(C383=A_Stammdaten!$B$12,D_SAV!$Q383-D_SAV!$AC383,HLOOKUP(A_Stammdaten!$B$12-1,$AD$4:$AJ$1000,ROW(C383)-3,FALSE)-$AC383)</f>
        <v>0</v>
      </c>
      <c r="AC383" s="53">
        <f>HLOOKUP(A_Stammdaten!$B$12,$AD$4:$AJ$1000,ROW(C383)-3,FALSE)</f>
        <v>0</v>
      </c>
      <c r="AD383" s="53">
        <f t="shared" si="64"/>
        <v>0</v>
      </c>
      <c r="AE383" s="53">
        <f t="shared" si="65"/>
        <v>0</v>
      </c>
      <c r="AF383" s="53">
        <f t="shared" si="66"/>
        <v>0</v>
      </c>
      <c r="AG383" s="53">
        <f t="shared" si="67"/>
        <v>0</v>
      </c>
      <c r="AH383" s="53">
        <f t="shared" si="68"/>
        <v>0</v>
      </c>
      <c r="AI383" s="53">
        <f t="shared" si="69"/>
        <v>0</v>
      </c>
      <c r="AJ383" s="53">
        <f t="shared" si="70"/>
        <v>0</v>
      </c>
    </row>
    <row r="384" spans="1:36" x14ac:dyDescent="0.25">
      <c r="A384" s="19"/>
      <c r="B384" s="19"/>
      <c r="C384" s="37"/>
      <c r="D384" s="19"/>
      <c r="E384" s="19"/>
      <c r="F384" s="19"/>
      <c r="G384" s="19"/>
      <c r="H384" s="19"/>
      <c r="I384" s="19"/>
      <c r="J384" s="19"/>
      <c r="K384" s="19"/>
      <c r="L384" s="19"/>
      <c r="M384" s="81">
        <f>IF(C384&gt;A_Stammdaten!$B$12,0,SUM(D384,E384,G384,I384:J384)-SUM(F384,H384,K384:L384))</f>
        <v>0</v>
      </c>
      <c r="N384" s="19"/>
      <c r="O384" s="19"/>
      <c r="P384" s="19"/>
      <c r="Q384" s="81">
        <f t="shared" si="71"/>
        <v>0</v>
      </c>
      <c r="R384" s="82">
        <f>IF(ISBLANK($B384),0,VLOOKUP($B384,Listen!$A$2:$C$45,2,FALSE))</f>
        <v>0</v>
      </c>
      <c r="S384" s="82">
        <f>IF(ISBLANK($B384),0,VLOOKUP($B384,Listen!$A$2:$C$45,3,FALSE))</f>
        <v>0</v>
      </c>
      <c r="T384" s="51">
        <f t="shared" si="63"/>
        <v>0</v>
      </c>
      <c r="U384" s="51">
        <f t="shared" si="73"/>
        <v>0</v>
      </c>
      <c r="V384" s="51">
        <f t="shared" si="73"/>
        <v>0</v>
      </c>
      <c r="W384" s="51">
        <f t="shared" si="73"/>
        <v>0</v>
      </c>
      <c r="X384" s="51">
        <f t="shared" si="73"/>
        <v>0</v>
      </c>
      <c r="Y384" s="51">
        <f t="shared" si="73"/>
        <v>0</v>
      </c>
      <c r="Z384" s="51">
        <f t="shared" si="73"/>
        <v>0</v>
      </c>
      <c r="AA384" s="53">
        <f t="shared" si="72"/>
        <v>0</v>
      </c>
      <c r="AB384" s="53">
        <f>IF(C384=A_Stammdaten!$B$12,D_SAV!$Q384-D_SAV!$AC384,HLOOKUP(A_Stammdaten!$B$12-1,$AD$4:$AJ$1000,ROW(C384)-3,FALSE)-$AC384)</f>
        <v>0</v>
      </c>
      <c r="AC384" s="53">
        <f>HLOOKUP(A_Stammdaten!$B$12,$AD$4:$AJ$1000,ROW(C384)-3,FALSE)</f>
        <v>0</v>
      </c>
      <c r="AD384" s="53">
        <f t="shared" si="64"/>
        <v>0</v>
      </c>
      <c r="AE384" s="53">
        <f t="shared" si="65"/>
        <v>0</v>
      </c>
      <c r="AF384" s="53">
        <f t="shared" si="66"/>
        <v>0</v>
      </c>
      <c r="AG384" s="53">
        <f t="shared" si="67"/>
        <v>0</v>
      </c>
      <c r="AH384" s="53">
        <f t="shared" si="68"/>
        <v>0</v>
      </c>
      <c r="AI384" s="53">
        <f t="shared" si="69"/>
        <v>0</v>
      </c>
      <c r="AJ384" s="53">
        <f t="shared" si="70"/>
        <v>0</v>
      </c>
    </row>
    <row r="385" spans="1:36" x14ac:dyDescent="0.25">
      <c r="A385" s="19"/>
      <c r="B385" s="19"/>
      <c r="C385" s="37"/>
      <c r="D385" s="19"/>
      <c r="E385" s="19"/>
      <c r="F385" s="19"/>
      <c r="G385" s="19"/>
      <c r="H385" s="19"/>
      <c r="I385" s="19"/>
      <c r="J385" s="19"/>
      <c r="K385" s="19"/>
      <c r="L385" s="19"/>
      <c r="M385" s="81">
        <f>IF(C385&gt;A_Stammdaten!$B$12,0,SUM(D385,E385,G385,I385:J385)-SUM(F385,H385,K385:L385))</f>
        <v>0</v>
      </c>
      <c r="N385" s="19"/>
      <c r="O385" s="19"/>
      <c r="P385" s="19"/>
      <c r="Q385" s="81">
        <f t="shared" si="71"/>
        <v>0</v>
      </c>
      <c r="R385" s="82">
        <f>IF(ISBLANK($B385),0,VLOOKUP($B385,Listen!$A$2:$C$45,2,FALSE))</f>
        <v>0</v>
      </c>
      <c r="S385" s="82">
        <f>IF(ISBLANK($B385),0,VLOOKUP($B385,Listen!$A$2:$C$45,3,FALSE))</f>
        <v>0</v>
      </c>
      <c r="T385" s="51">
        <f t="shared" si="63"/>
        <v>0</v>
      </c>
      <c r="U385" s="51">
        <f t="shared" si="73"/>
        <v>0</v>
      </c>
      <c r="V385" s="51">
        <f t="shared" si="73"/>
        <v>0</v>
      </c>
      <c r="W385" s="51">
        <f t="shared" si="73"/>
        <v>0</v>
      </c>
      <c r="X385" s="51">
        <f t="shared" si="73"/>
        <v>0</v>
      </c>
      <c r="Y385" s="51">
        <f t="shared" si="73"/>
        <v>0</v>
      </c>
      <c r="Z385" s="51">
        <f t="shared" si="73"/>
        <v>0</v>
      </c>
      <c r="AA385" s="53">
        <f t="shared" si="72"/>
        <v>0</v>
      </c>
      <c r="AB385" s="53">
        <f>IF(C385=A_Stammdaten!$B$12,D_SAV!$Q385-D_SAV!$AC385,HLOOKUP(A_Stammdaten!$B$12-1,$AD$4:$AJ$1000,ROW(C385)-3,FALSE)-$AC385)</f>
        <v>0</v>
      </c>
      <c r="AC385" s="53">
        <f>HLOOKUP(A_Stammdaten!$B$12,$AD$4:$AJ$1000,ROW(C385)-3,FALSE)</f>
        <v>0</v>
      </c>
      <c r="AD385" s="53">
        <f t="shared" si="64"/>
        <v>0</v>
      </c>
      <c r="AE385" s="53">
        <f t="shared" si="65"/>
        <v>0</v>
      </c>
      <c r="AF385" s="53">
        <f t="shared" si="66"/>
        <v>0</v>
      </c>
      <c r="AG385" s="53">
        <f t="shared" si="67"/>
        <v>0</v>
      </c>
      <c r="AH385" s="53">
        <f t="shared" si="68"/>
        <v>0</v>
      </c>
      <c r="AI385" s="53">
        <f t="shared" si="69"/>
        <v>0</v>
      </c>
      <c r="AJ385" s="53">
        <f t="shared" si="70"/>
        <v>0</v>
      </c>
    </row>
    <row r="386" spans="1:36" x14ac:dyDescent="0.25">
      <c r="A386" s="19"/>
      <c r="B386" s="19"/>
      <c r="C386" s="37"/>
      <c r="D386" s="19"/>
      <c r="E386" s="19"/>
      <c r="F386" s="19"/>
      <c r="G386" s="19"/>
      <c r="H386" s="19"/>
      <c r="I386" s="19"/>
      <c r="J386" s="19"/>
      <c r="K386" s="19"/>
      <c r="L386" s="19"/>
      <c r="M386" s="81">
        <f>IF(C386&gt;A_Stammdaten!$B$12,0,SUM(D386,E386,G386,I386:J386)-SUM(F386,H386,K386:L386))</f>
        <v>0</v>
      </c>
      <c r="N386" s="19"/>
      <c r="O386" s="19"/>
      <c r="P386" s="19"/>
      <c r="Q386" s="81">
        <f t="shared" si="71"/>
        <v>0</v>
      </c>
      <c r="R386" s="82">
        <f>IF(ISBLANK($B386),0,VLOOKUP($B386,Listen!$A$2:$C$45,2,FALSE))</f>
        <v>0</v>
      </c>
      <c r="S386" s="82">
        <f>IF(ISBLANK($B386),0,VLOOKUP($B386,Listen!$A$2:$C$45,3,FALSE))</f>
        <v>0</v>
      </c>
      <c r="T386" s="51">
        <f t="shared" si="63"/>
        <v>0</v>
      </c>
      <c r="U386" s="51">
        <f t="shared" si="73"/>
        <v>0</v>
      </c>
      <c r="V386" s="51">
        <f t="shared" si="73"/>
        <v>0</v>
      </c>
      <c r="W386" s="51">
        <f t="shared" si="73"/>
        <v>0</v>
      </c>
      <c r="X386" s="51">
        <f t="shared" si="73"/>
        <v>0</v>
      </c>
      <c r="Y386" s="51">
        <f t="shared" si="73"/>
        <v>0</v>
      </c>
      <c r="Z386" s="51">
        <f t="shared" si="73"/>
        <v>0</v>
      </c>
      <c r="AA386" s="53">
        <f t="shared" si="72"/>
        <v>0</v>
      </c>
      <c r="AB386" s="53">
        <f>IF(C386=A_Stammdaten!$B$12,D_SAV!$Q386-D_SAV!$AC386,HLOOKUP(A_Stammdaten!$B$12-1,$AD$4:$AJ$1000,ROW(C386)-3,FALSE)-$AC386)</f>
        <v>0</v>
      </c>
      <c r="AC386" s="53">
        <f>HLOOKUP(A_Stammdaten!$B$12,$AD$4:$AJ$1000,ROW(C386)-3,FALSE)</f>
        <v>0</v>
      </c>
      <c r="AD386" s="53">
        <f t="shared" si="64"/>
        <v>0</v>
      </c>
      <c r="AE386" s="53">
        <f t="shared" si="65"/>
        <v>0</v>
      </c>
      <c r="AF386" s="53">
        <f t="shared" si="66"/>
        <v>0</v>
      </c>
      <c r="AG386" s="53">
        <f t="shared" si="67"/>
        <v>0</v>
      </c>
      <c r="AH386" s="53">
        <f t="shared" si="68"/>
        <v>0</v>
      </c>
      <c r="AI386" s="53">
        <f t="shared" si="69"/>
        <v>0</v>
      </c>
      <c r="AJ386" s="53">
        <f t="shared" si="70"/>
        <v>0</v>
      </c>
    </row>
    <row r="387" spans="1:36" x14ac:dyDescent="0.25">
      <c r="A387" s="19"/>
      <c r="B387" s="19"/>
      <c r="C387" s="37"/>
      <c r="D387" s="19"/>
      <c r="E387" s="19"/>
      <c r="F387" s="19"/>
      <c r="G387" s="19"/>
      <c r="H387" s="19"/>
      <c r="I387" s="19"/>
      <c r="J387" s="19"/>
      <c r="K387" s="19"/>
      <c r="L387" s="19"/>
      <c r="M387" s="81">
        <f>IF(C387&gt;A_Stammdaten!$B$12,0,SUM(D387,E387,G387,I387:J387)-SUM(F387,H387,K387:L387))</f>
        <v>0</v>
      </c>
      <c r="N387" s="19"/>
      <c r="O387" s="19"/>
      <c r="P387" s="19"/>
      <c r="Q387" s="81">
        <f t="shared" si="71"/>
        <v>0</v>
      </c>
      <c r="R387" s="82">
        <f>IF(ISBLANK($B387),0,VLOOKUP($B387,Listen!$A$2:$C$45,2,FALSE))</f>
        <v>0</v>
      </c>
      <c r="S387" s="82">
        <f>IF(ISBLANK($B387),0,VLOOKUP($B387,Listen!$A$2:$C$45,3,FALSE))</f>
        <v>0</v>
      </c>
      <c r="T387" s="51">
        <f t="shared" si="63"/>
        <v>0</v>
      </c>
      <c r="U387" s="51">
        <f t="shared" si="73"/>
        <v>0</v>
      </c>
      <c r="V387" s="51">
        <f t="shared" si="73"/>
        <v>0</v>
      </c>
      <c r="W387" s="51">
        <f t="shared" si="73"/>
        <v>0</v>
      </c>
      <c r="X387" s="51">
        <f t="shared" si="73"/>
        <v>0</v>
      </c>
      <c r="Y387" s="51">
        <f t="shared" si="73"/>
        <v>0</v>
      </c>
      <c r="Z387" s="51">
        <f t="shared" si="73"/>
        <v>0</v>
      </c>
      <c r="AA387" s="53">
        <f t="shared" si="72"/>
        <v>0</v>
      </c>
      <c r="AB387" s="53">
        <f>IF(C387=A_Stammdaten!$B$12,D_SAV!$Q387-D_SAV!$AC387,HLOOKUP(A_Stammdaten!$B$12-1,$AD$4:$AJ$1000,ROW(C387)-3,FALSE)-$AC387)</f>
        <v>0</v>
      </c>
      <c r="AC387" s="53">
        <f>HLOOKUP(A_Stammdaten!$B$12,$AD$4:$AJ$1000,ROW(C387)-3,FALSE)</f>
        <v>0</v>
      </c>
      <c r="AD387" s="53">
        <f t="shared" si="64"/>
        <v>0</v>
      </c>
      <c r="AE387" s="53">
        <f t="shared" si="65"/>
        <v>0</v>
      </c>
      <c r="AF387" s="53">
        <f t="shared" si="66"/>
        <v>0</v>
      </c>
      <c r="AG387" s="53">
        <f t="shared" si="67"/>
        <v>0</v>
      </c>
      <c r="AH387" s="53">
        <f t="shared" si="68"/>
        <v>0</v>
      </c>
      <c r="AI387" s="53">
        <f t="shared" si="69"/>
        <v>0</v>
      </c>
      <c r="AJ387" s="53">
        <f t="shared" si="70"/>
        <v>0</v>
      </c>
    </row>
    <row r="388" spans="1:36" x14ac:dyDescent="0.25">
      <c r="A388" s="19"/>
      <c r="B388" s="19"/>
      <c r="C388" s="37"/>
      <c r="D388" s="19"/>
      <c r="E388" s="19"/>
      <c r="F388" s="19"/>
      <c r="G388" s="19"/>
      <c r="H388" s="19"/>
      <c r="I388" s="19"/>
      <c r="J388" s="19"/>
      <c r="K388" s="19"/>
      <c r="L388" s="19"/>
      <c r="M388" s="81">
        <f>IF(C388&gt;A_Stammdaten!$B$12,0,SUM(D388,E388,G388,I388:J388)-SUM(F388,H388,K388:L388))</f>
        <v>0</v>
      </c>
      <c r="N388" s="19"/>
      <c r="O388" s="19"/>
      <c r="P388" s="19"/>
      <c r="Q388" s="81">
        <f t="shared" si="71"/>
        <v>0</v>
      </c>
      <c r="R388" s="82">
        <f>IF(ISBLANK($B388),0,VLOOKUP($B388,Listen!$A$2:$C$45,2,FALSE))</f>
        <v>0</v>
      </c>
      <c r="S388" s="82">
        <f>IF(ISBLANK($B388),0,VLOOKUP($B388,Listen!$A$2:$C$45,3,FALSE))</f>
        <v>0</v>
      </c>
      <c r="T388" s="51">
        <f t="shared" si="63"/>
        <v>0</v>
      </c>
      <c r="U388" s="51">
        <f t="shared" si="73"/>
        <v>0</v>
      </c>
      <c r="V388" s="51">
        <f t="shared" si="73"/>
        <v>0</v>
      </c>
      <c r="W388" s="51">
        <f t="shared" si="73"/>
        <v>0</v>
      </c>
      <c r="X388" s="51">
        <f t="shared" si="73"/>
        <v>0</v>
      </c>
      <c r="Y388" s="51">
        <f t="shared" si="73"/>
        <v>0</v>
      </c>
      <c r="Z388" s="51">
        <f t="shared" si="73"/>
        <v>0</v>
      </c>
      <c r="AA388" s="53">
        <f t="shared" si="72"/>
        <v>0</v>
      </c>
      <c r="AB388" s="53">
        <f>IF(C388=A_Stammdaten!$B$12,D_SAV!$Q388-D_SAV!$AC388,HLOOKUP(A_Stammdaten!$B$12-1,$AD$4:$AJ$1000,ROW(C388)-3,FALSE)-$AC388)</f>
        <v>0</v>
      </c>
      <c r="AC388" s="53">
        <f>HLOOKUP(A_Stammdaten!$B$12,$AD$4:$AJ$1000,ROW(C388)-3,FALSE)</f>
        <v>0</v>
      </c>
      <c r="AD388" s="53">
        <f t="shared" si="64"/>
        <v>0</v>
      </c>
      <c r="AE388" s="53">
        <f t="shared" si="65"/>
        <v>0</v>
      </c>
      <c r="AF388" s="53">
        <f t="shared" si="66"/>
        <v>0</v>
      </c>
      <c r="AG388" s="53">
        <f t="shared" si="67"/>
        <v>0</v>
      </c>
      <c r="AH388" s="53">
        <f t="shared" si="68"/>
        <v>0</v>
      </c>
      <c r="AI388" s="53">
        <f t="shared" si="69"/>
        <v>0</v>
      </c>
      <c r="AJ388" s="53">
        <f t="shared" si="70"/>
        <v>0</v>
      </c>
    </row>
    <row r="389" spans="1:36" x14ac:dyDescent="0.25">
      <c r="A389" s="19"/>
      <c r="B389" s="19"/>
      <c r="C389" s="37"/>
      <c r="D389" s="19"/>
      <c r="E389" s="19"/>
      <c r="F389" s="19"/>
      <c r="G389" s="19"/>
      <c r="H389" s="19"/>
      <c r="I389" s="19"/>
      <c r="J389" s="19"/>
      <c r="K389" s="19"/>
      <c r="L389" s="19"/>
      <c r="M389" s="81">
        <f>IF(C389&gt;A_Stammdaten!$B$12,0,SUM(D389,E389,G389,I389:J389)-SUM(F389,H389,K389:L389))</f>
        <v>0</v>
      </c>
      <c r="N389" s="19"/>
      <c r="O389" s="19"/>
      <c r="P389" s="19"/>
      <c r="Q389" s="81">
        <f t="shared" si="71"/>
        <v>0</v>
      </c>
      <c r="R389" s="82">
        <f>IF(ISBLANK($B389),0,VLOOKUP($B389,Listen!$A$2:$C$45,2,FALSE))</f>
        <v>0</v>
      </c>
      <c r="S389" s="82">
        <f>IF(ISBLANK($B389),0,VLOOKUP($B389,Listen!$A$2:$C$45,3,FALSE))</f>
        <v>0</v>
      </c>
      <c r="T389" s="51">
        <f t="shared" ref="T389:T452" si="74">$R389</f>
        <v>0</v>
      </c>
      <c r="U389" s="51">
        <f t="shared" si="73"/>
        <v>0</v>
      </c>
      <c r="V389" s="51">
        <f t="shared" si="73"/>
        <v>0</v>
      </c>
      <c r="W389" s="51">
        <f t="shared" si="73"/>
        <v>0</v>
      </c>
      <c r="X389" s="51">
        <f t="shared" si="73"/>
        <v>0</v>
      </c>
      <c r="Y389" s="51">
        <f t="shared" si="73"/>
        <v>0</v>
      </c>
      <c r="Z389" s="51">
        <f t="shared" si="73"/>
        <v>0</v>
      </c>
      <c r="AA389" s="53">
        <f t="shared" si="72"/>
        <v>0</v>
      </c>
      <c r="AB389" s="53">
        <f>IF(C389=A_Stammdaten!$B$12,D_SAV!$Q389-D_SAV!$AC389,HLOOKUP(A_Stammdaten!$B$12-1,$AD$4:$AJ$1000,ROW(C389)-3,FALSE)-$AC389)</f>
        <v>0</v>
      </c>
      <c r="AC389" s="53">
        <f>HLOOKUP(A_Stammdaten!$B$12,$AD$4:$AJ$1000,ROW(C389)-3,FALSE)</f>
        <v>0</v>
      </c>
      <c r="AD389" s="53">
        <f t="shared" ref="AD389:AD452" si="75">IF(OR($C389=0,$Q389=0),0,IF($C389&lt;=AD$4,$Q389-$Q389/T389*(AD$4-$C389+1),0))</f>
        <v>0</v>
      </c>
      <c r="AE389" s="53">
        <f t="shared" ref="AE389:AE452" si="76">IF(OR($C389=0,$Q389=0,U389-(AE$4-$C389)=0),0,IF($C389&lt;AE$4,AD389-AD389/(U389-(AE$4-$C389)),IF($C389=AE$4,$Q389-$Q389/U389,0)))</f>
        <v>0</v>
      </c>
      <c r="AF389" s="53">
        <f t="shared" ref="AF389:AF452" si="77">IF(OR($C389=0,$Q389=0,V389-(AF$4-$C389)=0),0,IF($C389&lt;AF$4,AE389-AE389/(V389-(AF$4-$C389)),IF($C389=AF$4,$Q389-$Q389/V389,0)))</f>
        <v>0</v>
      </c>
      <c r="AG389" s="53">
        <f t="shared" ref="AG389:AG452" si="78">IF(OR($C389=0,$Q389=0,W389-(AG$4-$C389)=0),0,IF($C389&lt;AG$4,AF389-AF389/(W389-(AG$4-$C389)),IF($C389=AG$4,$Q389-$Q389/W389,0)))</f>
        <v>0</v>
      </c>
      <c r="AH389" s="53">
        <f t="shared" ref="AH389:AH452" si="79">IF(OR($C389=0,$Q389=0,X389-(AH$4-$C389)=0),0,IF($C389&lt;AH$4,AG389-AG389/(X389-(AH$4-$C389)),IF($C389=AH$4,$Q389-$Q389/X389,0)))</f>
        <v>0</v>
      </c>
      <c r="AI389" s="53">
        <f t="shared" ref="AI389:AI452" si="80">IF(OR($C389=0,$Q389=0,Y389-(AI$4-$C389)=0),0,IF($C389&lt;AI$4,AH389-AH389/(Y389-(AI$4-$C389)),IF($C389=AI$4,$Q389-$Q389/Y389,0)))</f>
        <v>0</v>
      </c>
      <c r="AJ389" s="53">
        <f t="shared" ref="AJ389:AJ452" si="81">IF(OR($C389=0,$Q389=0,Z389-(AJ$4-$C389)=0),0,IF($C389&lt;AJ$4,AI389-AI389/(Z389-(AJ$4-$C389)),IF($C389=AJ$4,$Q389-$Q389/Z389,0)))</f>
        <v>0</v>
      </c>
    </row>
    <row r="390" spans="1:36" x14ac:dyDescent="0.25">
      <c r="A390" s="19"/>
      <c r="B390" s="19"/>
      <c r="C390" s="37"/>
      <c r="D390" s="19"/>
      <c r="E390" s="19"/>
      <c r="F390" s="19"/>
      <c r="G390" s="19"/>
      <c r="H390" s="19"/>
      <c r="I390" s="19"/>
      <c r="J390" s="19"/>
      <c r="K390" s="19"/>
      <c r="L390" s="19"/>
      <c r="M390" s="81">
        <f>IF(C390&gt;A_Stammdaten!$B$12,0,SUM(D390,E390,G390,I390:J390)-SUM(F390,H390,K390:L390))</f>
        <v>0</v>
      </c>
      <c r="N390" s="19"/>
      <c r="O390" s="19"/>
      <c r="P390" s="19"/>
      <c r="Q390" s="81">
        <f t="shared" ref="Q390:Q453" si="82">M390-N390-O390</f>
        <v>0</v>
      </c>
      <c r="R390" s="82">
        <f>IF(ISBLANK($B390),0,VLOOKUP($B390,Listen!$A$2:$C$45,2,FALSE))</f>
        <v>0</v>
      </c>
      <c r="S390" s="82">
        <f>IF(ISBLANK($B390),0,VLOOKUP($B390,Listen!$A$2:$C$45,3,FALSE))</f>
        <v>0</v>
      </c>
      <c r="T390" s="51">
        <f t="shared" si="74"/>
        <v>0</v>
      </c>
      <c r="U390" s="51">
        <f t="shared" si="73"/>
        <v>0</v>
      </c>
      <c r="V390" s="51">
        <f t="shared" si="73"/>
        <v>0</v>
      </c>
      <c r="W390" s="51">
        <f t="shared" si="73"/>
        <v>0</v>
      </c>
      <c r="X390" s="51">
        <f t="shared" si="73"/>
        <v>0</v>
      </c>
      <c r="Y390" s="51">
        <f t="shared" si="73"/>
        <v>0</v>
      </c>
      <c r="Z390" s="51">
        <f t="shared" si="73"/>
        <v>0</v>
      </c>
      <c r="AA390" s="53">
        <f t="shared" si="72"/>
        <v>0</v>
      </c>
      <c r="AB390" s="53">
        <f>IF(C390=A_Stammdaten!$B$12,D_SAV!$Q390-D_SAV!$AC390,HLOOKUP(A_Stammdaten!$B$12-1,$AD$4:$AJ$1000,ROW(C390)-3,FALSE)-$AC390)</f>
        <v>0</v>
      </c>
      <c r="AC390" s="53">
        <f>HLOOKUP(A_Stammdaten!$B$12,$AD$4:$AJ$1000,ROW(C390)-3,FALSE)</f>
        <v>0</v>
      </c>
      <c r="AD390" s="53">
        <f t="shared" si="75"/>
        <v>0</v>
      </c>
      <c r="AE390" s="53">
        <f t="shared" si="76"/>
        <v>0</v>
      </c>
      <c r="AF390" s="53">
        <f t="shared" si="77"/>
        <v>0</v>
      </c>
      <c r="AG390" s="53">
        <f t="shared" si="78"/>
        <v>0</v>
      </c>
      <c r="AH390" s="53">
        <f t="shared" si="79"/>
        <v>0</v>
      </c>
      <c r="AI390" s="53">
        <f t="shared" si="80"/>
        <v>0</v>
      </c>
      <c r="AJ390" s="53">
        <f t="shared" si="81"/>
        <v>0</v>
      </c>
    </row>
    <row r="391" spans="1:36" x14ac:dyDescent="0.25">
      <c r="A391" s="19"/>
      <c r="B391" s="19"/>
      <c r="C391" s="37"/>
      <c r="D391" s="19"/>
      <c r="E391" s="19"/>
      <c r="F391" s="19"/>
      <c r="G391" s="19"/>
      <c r="H391" s="19"/>
      <c r="I391" s="19"/>
      <c r="J391" s="19"/>
      <c r="K391" s="19"/>
      <c r="L391" s="19"/>
      <c r="M391" s="81">
        <f>IF(C391&gt;A_Stammdaten!$B$12,0,SUM(D391,E391,G391,I391:J391)-SUM(F391,H391,K391:L391))</f>
        <v>0</v>
      </c>
      <c r="N391" s="19"/>
      <c r="O391" s="19"/>
      <c r="P391" s="19"/>
      <c r="Q391" s="81">
        <f t="shared" si="82"/>
        <v>0</v>
      </c>
      <c r="R391" s="82">
        <f>IF(ISBLANK($B391),0,VLOOKUP($B391,Listen!$A$2:$C$45,2,FALSE))</f>
        <v>0</v>
      </c>
      <c r="S391" s="82">
        <f>IF(ISBLANK($B391),0,VLOOKUP($B391,Listen!$A$2:$C$45,3,FALSE))</f>
        <v>0</v>
      </c>
      <c r="T391" s="51">
        <f t="shared" si="74"/>
        <v>0</v>
      </c>
      <c r="U391" s="51">
        <f t="shared" si="73"/>
        <v>0</v>
      </c>
      <c r="V391" s="51">
        <f t="shared" si="73"/>
        <v>0</v>
      </c>
      <c r="W391" s="51">
        <f t="shared" si="73"/>
        <v>0</v>
      </c>
      <c r="X391" s="51">
        <f t="shared" si="73"/>
        <v>0</v>
      </c>
      <c r="Y391" s="51">
        <f t="shared" si="73"/>
        <v>0</v>
      </c>
      <c r="Z391" s="51">
        <f t="shared" si="73"/>
        <v>0</v>
      </c>
      <c r="AA391" s="53">
        <f t="shared" si="72"/>
        <v>0</v>
      </c>
      <c r="AB391" s="53">
        <f>IF(C391=A_Stammdaten!$B$12,D_SAV!$Q391-D_SAV!$AC391,HLOOKUP(A_Stammdaten!$B$12-1,$AD$4:$AJ$1000,ROW(C391)-3,FALSE)-$AC391)</f>
        <v>0</v>
      </c>
      <c r="AC391" s="53">
        <f>HLOOKUP(A_Stammdaten!$B$12,$AD$4:$AJ$1000,ROW(C391)-3,FALSE)</f>
        <v>0</v>
      </c>
      <c r="AD391" s="53">
        <f t="shared" si="75"/>
        <v>0</v>
      </c>
      <c r="AE391" s="53">
        <f t="shared" si="76"/>
        <v>0</v>
      </c>
      <c r="AF391" s="53">
        <f t="shared" si="77"/>
        <v>0</v>
      </c>
      <c r="AG391" s="53">
        <f t="shared" si="78"/>
        <v>0</v>
      </c>
      <c r="AH391" s="53">
        <f t="shared" si="79"/>
        <v>0</v>
      </c>
      <c r="AI391" s="53">
        <f t="shared" si="80"/>
        <v>0</v>
      </c>
      <c r="AJ391" s="53">
        <f t="shared" si="81"/>
        <v>0</v>
      </c>
    </row>
    <row r="392" spans="1:36" x14ac:dyDescent="0.25">
      <c r="A392" s="19"/>
      <c r="B392" s="19"/>
      <c r="C392" s="37"/>
      <c r="D392" s="19"/>
      <c r="E392" s="19"/>
      <c r="F392" s="19"/>
      <c r="G392" s="19"/>
      <c r="H392" s="19"/>
      <c r="I392" s="19"/>
      <c r="J392" s="19"/>
      <c r="K392" s="19"/>
      <c r="L392" s="19"/>
      <c r="M392" s="81">
        <f>IF(C392&gt;A_Stammdaten!$B$12,0,SUM(D392,E392,G392,I392:J392)-SUM(F392,H392,K392:L392))</f>
        <v>0</v>
      </c>
      <c r="N392" s="19"/>
      <c r="O392" s="19"/>
      <c r="P392" s="19"/>
      <c r="Q392" s="81">
        <f t="shared" si="82"/>
        <v>0</v>
      </c>
      <c r="R392" s="82">
        <f>IF(ISBLANK($B392),0,VLOOKUP($B392,Listen!$A$2:$C$45,2,FALSE))</f>
        <v>0</v>
      </c>
      <c r="S392" s="82">
        <f>IF(ISBLANK($B392),0,VLOOKUP($B392,Listen!$A$2:$C$45,3,FALSE))</f>
        <v>0</v>
      </c>
      <c r="T392" s="51">
        <f t="shared" si="74"/>
        <v>0</v>
      </c>
      <c r="U392" s="51">
        <f t="shared" si="73"/>
        <v>0</v>
      </c>
      <c r="V392" s="51">
        <f t="shared" si="73"/>
        <v>0</v>
      </c>
      <c r="W392" s="51">
        <f t="shared" si="73"/>
        <v>0</v>
      </c>
      <c r="X392" s="51">
        <f t="shared" si="73"/>
        <v>0</v>
      </c>
      <c r="Y392" s="51">
        <f t="shared" si="73"/>
        <v>0</v>
      </c>
      <c r="Z392" s="51">
        <f t="shared" si="73"/>
        <v>0</v>
      </c>
      <c r="AA392" s="53">
        <f t="shared" si="72"/>
        <v>0</v>
      </c>
      <c r="AB392" s="53">
        <f>IF(C392=A_Stammdaten!$B$12,D_SAV!$Q392-D_SAV!$AC392,HLOOKUP(A_Stammdaten!$B$12-1,$AD$4:$AJ$1000,ROW(C392)-3,FALSE)-$AC392)</f>
        <v>0</v>
      </c>
      <c r="AC392" s="53">
        <f>HLOOKUP(A_Stammdaten!$B$12,$AD$4:$AJ$1000,ROW(C392)-3,FALSE)</f>
        <v>0</v>
      </c>
      <c r="AD392" s="53">
        <f t="shared" si="75"/>
        <v>0</v>
      </c>
      <c r="AE392" s="53">
        <f t="shared" si="76"/>
        <v>0</v>
      </c>
      <c r="AF392" s="53">
        <f t="shared" si="77"/>
        <v>0</v>
      </c>
      <c r="AG392" s="53">
        <f t="shared" si="78"/>
        <v>0</v>
      </c>
      <c r="AH392" s="53">
        <f t="shared" si="79"/>
        <v>0</v>
      </c>
      <c r="AI392" s="53">
        <f t="shared" si="80"/>
        <v>0</v>
      </c>
      <c r="AJ392" s="53">
        <f t="shared" si="81"/>
        <v>0</v>
      </c>
    </row>
    <row r="393" spans="1:36" x14ac:dyDescent="0.25">
      <c r="A393" s="19"/>
      <c r="B393" s="19"/>
      <c r="C393" s="37"/>
      <c r="D393" s="19"/>
      <c r="E393" s="19"/>
      <c r="F393" s="19"/>
      <c r="G393" s="19"/>
      <c r="H393" s="19"/>
      <c r="I393" s="19"/>
      <c r="J393" s="19"/>
      <c r="K393" s="19"/>
      <c r="L393" s="19"/>
      <c r="M393" s="81">
        <f>IF(C393&gt;A_Stammdaten!$B$12,0,SUM(D393,E393,G393,I393:J393)-SUM(F393,H393,K393:L393))</f>
        <v>0</v>
      </c>
      <c r="N393" s="19"/>
      <c r="O393" s="19"/>
      <c r="P393" s="19"/>
      <c r="Q393" s="81">
        <f t="shared" si="82"/>
        <v>0</v>
      </c>
      <c r="R393" s="82">
        <f>IF(ISBLANK($B393),0,VLOOKUP($B393,Listen!$A$2:$C$45,2,FALSE))</f>
        <v>0</v>
      </c>
      <c r="S393" s="82">
        <f>IF(ISBLANK($B393),0,VLOOKUP($B393,Listen!$A$2:$C$45,3,FALSE))</f>
        <v>0</v>
      </c>
      <c r="T393" s="51">
        <f t="shared" si="74"/>
        <v>0</v>
      </c>
      <c r="U393" s="51">
        <f t="shared" si="73"/>
        <v>0</v>
      </c>
      <c r="V393" s="51">
        <f t="shared" si="73"/>
        <v>0</v>
      </c>
      <c r="W393" s="51">
        <f t="shared" si="73"/>
        <v>0</v>
      </c>
      <c r="X393" s="51">
        <f t="shared" si="73"/>
        <v>0</v>
      </c>
      <c r="Y393" s="51">
        <f t="shared" si="73"/>
        <v>0</v>
      </c>
      <c r="Z393" s="51">
        <f t="shared" si="73"/>
        <v>0</v>
      </c>
      <c r="AA393" s="53">
        <f t="shared" si="72"/>
        <v>0</v>
      </c>
      <c r="AB393" s="53">
        <f>IF(C393=A_Stammdaten!$B$12,D_SAV!$Q393-D_SAV!$AC393,HLOOKUP(A_Stammdaten!$B$12-1,$AD$4:$AJ$1000,ROW(C393)-3,FALSE)-$AC393)</f>
        <v>0</v>
      </c>
      <c r="AC393" s="53">
        <f>HLOOKUP(A_Stammdaten!$B$12,$AD$4:$AJ$1000,ROW(C393)-3,FALSE)</f>
        <v>0</v>
      </c>
      <c r="AD393" s="53">
        <f t="shared" si="75"/>
        <v>0</v>
      </c>
      <c r="AE393" s="53">
        <f t="shared" si="76"/>
        <v>0</v>
      </c>
      <c r="AF393" s="53">
        <f t="shared" si="77"/>
        <v>0</v>
      </c>
      <c r="AG393" s="53">
        <f t="shared" si="78"/>
        <v>0</v>
      </c>
      <c r="AH393" s="53">
        <f t="shared" si="79"/>
        <v>0</v>
      </c>
      <c r="AI393" s="53">
        <f t="shared" si="80"/>
        <v>0</v>
      </c>
      <c r="AJ393" s="53">
        <f t="shared" si="81"/>
        <v>0</v>
      </c>
    </row>
    <row r="394" spans="1:36" x14ac:dyDescent="0.25">
      <c r="A394" s="19"/>
      <c r="B394" s="19"/>
      <c r="C394" s="37"/>
      <c r="D394" s="19"/>
      <c r="E394" s="19"/>
      <c r="F394" s="19"/>
      <c r="G394" s="19"/>
      <c r="H394" s="19"/>
      <c r="I394" s="19"/>
      <c r="J394" s="19"/>
      <c r="K394" s="19"/>
      <c r="L394" s="19"/>
      <c r="M394" s="81">
        <f>IF(C394&gt;A_Stammdaten!$B$12,0,SUM(D394,E394,G394,I394:J394)-SUM(F394,H394,K394:L394))</f>
        <v>0</v>
      </c>
      <c r="N394" s="19"/>
      <c r="O394" s="19"/>
      <c r="P394" s="19"/>
      <c r="Q394" s="81">
        <f t="shared" si="82"/>
        <v>0</v>
      </c>
      <c r="R394" s="82">
        <f>IF(ISBLANK($B394),0,VLOOKUP($B394,Listen!$A$2:$C$45,2,FALSE))</f>
        <v>0</v>
      </c>
      <c r="S394" s="82">
        <f>IF(ISBLANK($B394),0,VLOOKUP($B394,Listen!$A$2:$C$45,3,FALSE))</f>
        <v>0</v>
      </c>
      <c r="T394" s="51">
        <f t="shared" si="74"/>
        <v>0</v>
      </c>
      <c r="U394" s="51">
        <f t="shared" si="73"/>
        <v>0</v>
      </c>
      <c r="V394" s="51">
        <f t="shared" si="73"/>
        <v>0</v>
      </c>
      <c r="W394" s="51">
        <f t="shared" si="73"/>
        <v>0</v>
      </c>
      <c r="X394" s="51">
        <f t="shared" si="73"/>
        <v>0</v>
      </c>
      <c r="Y394" s="51">
        <f t="shared" si="73"/>
        <v>0</v>
      </c>
      <c r="Z394" s="51">
        <f t="shared" si="73"/>
        <v>0</v>
      </c>
      <c r="AA394" s="53">
        <f t="shared" si="72"/>
        <v>0</v>
      </c>
      <c r="AB394" s="53">
        <f>IF(C394=A_Stammdaten!$B$12,D_SAV!$Q394-D_SAV!$AC394,HLOOKUP(A_Stammdaten!$B$12-1,$AD$4:$AJ$1000,ROW(C394)-3,FALSE)-$AC394)</f>
        <v>0</v>
      </c>
      <c r="AC394" s="53">
        <f>HLOOKUP(A_Stammdaten!$B$12,$AD$4:$AJ$1000,ROW(C394)-3,FALSE)</f>
        <v>0</v>
      </c>
      <c r="AD394" s="53">
        <f t="shared" si="75"/>
        <v>0</v>
      </c>
      <c r="AE394" s="53">
        <f t="shared" si="76"/>
        <v>0</v>
      </c>
      <c r="AF394" s="53">
        <f t="shared" si="77"/>
        <v>0</v>
      </c>
      <c r="AG394" s="53">
        <f t="shared" si="78"/>
        <v>0</v>
      </c>
      <c r="AH394" s="53">
        <f t="shared" si="79"/>
        <v>0</v>
      </c>
      <c r="AI394" s="53">
        <f t="shared" si="80"/>
        <v>0</v>
      </c>
      <c r="AJ394" s="53">
        <f t="shared" si="81"/>
        <v>0</v>
      </c>
    </row>
    <row r="395" spans="1:36" x14ac:dyDescent="0.25">
      <c r="A395" s="19"/>
      <c r="B395" s="19"/>
      <c r="C395" s="37"/>
      <c r="D395" s="19"/>
      <c r="E395" s="19"/>
      <c r="F395" s="19"/>
      <c r="G395" s="19"/>
      <c r="H395" s="19"/>
      <c r="I395" s="19"/>
      <c r="J395" s="19"/>
      <c r="K395" s="19"/>
      <c r="L395" s="19"/>
      <c r="M395" s="81">
        <f>IF(C395&gt;A_Stammdaten!$B$12,0,SUM(D395,E395,G395,I395:J395)-SUM(F395,H395,K395:L395))</f>
        <v>0</v>
      </c>
      <c r="N395" s="19"/>
      <c r="O395" s="19"/>
      <c r="P395" s="19"/>
      <c r="Q395" s="81">
        <f t="shared" si="82"/>
        <v>0</v>
      </c>
      <c r="R395" s="82">
        <f>IF(ISBLANK($B395),0,VLOOKUP($B395,Listen!$A$2:$C$45,2,FALSE))</f>
        <v>0</v>
      </c>
      <c r="S395" s="82">
        <f>IF(ISBLANK($B395),0,VLOOKUP($B395,Listen!$A$2:$C$45,3,FALSE))</f>
        <v>0</v>
      </c>
      <c r="T395" s="51">
        <f t="shared" si="74"/>
        <v>0</v>
      </c>
      <c r="U395" s="51">
        <f t="shared" si="73"/>
        <v>0</v>
      </c>
      <c r="V395" s="51">
        <f t="shared" si="73"/>
        <v>0</v>
      </c>
      <c r="W395" s="51">
        <f t="shared" si="73"/>
        <v>0</v>
      </c>
      <c r="X395" s="51">
        <f t="shared" si="73"/>
        <v>0</v>
      </c>
      <c r="Y395" s="51">
        <f t="shared" si="73"/>
        <v>0</v>
      </c>
      <c r="Z395" s="51">
        <f t="shared" si="73"/>
        <v>0</v>
      </c>
      <c r="AA395" s="53">
        <f t="shared" si="72"/>
        <v>0</v>
      </c>
      <c r="AB395" s="53">
        <f>IF(C395=A_Stammdaten!$B$12,D_SAV!$Q395-D_SAV!$AC395,HLOOKUP(A_Stammdaten!$B$12-1,$AD$4:$AJ$1000,ROW(C395)-3,FALSE)-$AC395)</f>
        <v>0</v>
      </c>
      <c r="AC395" s="53">
        <f>HLOOKUP(A_Stammdaten!$B$12,$AD$4:$AJ$1000,ROW(C395)-3,FALSE)</f>
        <v>0</v>
      </c>
      <c r="AD395" s="53">
        <f t="shared" si="75"/>
        <v>0</v>
      </c>
      <c r="AE395" s="53">
        <f t="shared" si="76"/>
        <v>0</v>
      </c>
      <c r="AF395" s="53">
        <f t="shared" si="77"/>
        <v>0</v>
      </c>
      <c r="AG395" s="53">
        <f t="shared" si="78"/>
        <v>0</v>
      </c>
      <c r="AH395" s="53">
        <f t="shared" si="79"/>
        <v>0</v>
      </c>
      <c r="AI395" s="53">
        <f t="shared" si="80"/>
        <v>0</v>
      </c>
      <c r="AJ395" s="53">
        <f t="shared" si="81"/>
        <v>0</v>
      </c>
    </row>
    <row r="396" spans="1:36" x14ac:dyDescent="0.25">
      <c r="A396" s="19"/>
      <c r="B396" s="19"/>
      <c r="C396" s="37"/>
      <c r="D396" s="19"/>
      <c r="E396" s="19"/>
      <c r="F396" s="19"/>
      <c r="G396" s="19"/>
      <c r="H396" s="19"/>
      <c r="I396" s="19"/>
      <c r="J396" s="19"/>
      <c r="K396" s="19"/>
      <c r="L396" s="19"/>
      <c r="M396" s="81">
        <f>IF(C396&gt;A_Stammdaten!$B$12,0,SUM(D396,E396,G396,I396:J396)-SUM(F396,H396,K396:L396))</f>
        <v>0</v>
      </c>
      <c r="N396" s="19"/>
      <c r="O396" s="19"/>
      <c r="P396" s="19"/>
      <c r="Q396" s="81">
        <f t="shared" si="82"/>
        <v>0</v>
      </c>
      <c r="R396" s="82">
        <f>IF(ISBLANK($B396),0,VLOOKUP($B396,Listen!$A$2:$C$45,2,FALSE))</f>
        <v>0</v>
      </c>
      <c r="S396" s="82">
        <f>IF(ISBLANK($B396),0,VLOOKUP($B396,Listen!$A$2:$C$45,3,FALSE))</f>
        <v>0</v>
      </c>
      <c r="T396" s="51">
        <f t="shared" si="74"/>
        <v>0</v>
      </c>
      <c r="U396" s="51">
        <f t="shared" si="73"/>
        <v>0</v>
      </c>
      <c r="V396" s="51">
        <f t="shared" si="73"/>
        <v>0</v>
      </c>
      <c r="W396" s="51">
        <f t="shared" si="73"/>
        <v>0</v>
      </c>
      <c r="X396" s="51">
        <f t="shared" si="73"/>
        <v>0</v>
      </c>
      <c r="Y396" s="51">
        <f t="shared" si="73"/>
        <v>0</v>
      </c>
      <c r="Z396" s="51">
        <f t="shared" si="73"/>
        <v>0</v>
      </c>
      <c r="AA396" s="53">
        <f t="shared" si="72"/>
        <v>0</v>
      </c>
      <c r="AB396" s="53">
        <f>IF(C396=A_Stammdaten!$B$12,D_SAV!$Q396-D_SAV!$AC396,HLOOKUP(A_Stammdaten!$B$12-1,$AD$4:$AJ$1000,ROW(C396)-3,FALSE)-$AC396)</f>
        <v>0</v>
      </c>
      <c r="AC396" s="53">
        <f>HLOOKUP(A_Stammdaten!$B$12,$AD$4:$AJ$1000,ROW(C396)-3,FALSE)</f>
        <v>0</v>
      </c>
      <c r="AD396" s="53">
        <f t="shared" si="75"/>
        <v>0</v>
      </c>
      <c r="AE396" s="53">
        <f t="shared" si="76"/>
        <v>0</v>
      </c>
      <c r="AF396" s="53">
        <f t="shared" si="77"/>
        <v>0</v>
      </c>
      <c r="AG396" s="53">
        <f t="shared" si="78"/>
        <v>0</v>
      </c>
      <c r="AH396" s="53">
        <f t="shared" si="79"/>
        <v>0</v>
      </c>
      <c r="AI396" s="53">
        <f t="shared" si="80"/>
        <v>0</v>
      </c>
      <c r="AJ396" s="53">
        <f t="shared" si="81"/>
        <v>0</v>
      </c>
    </row>
    <row r="397" spans="1:36" x14ac:dyDescent="0.25">
      <c r="A397" s="19"/>
      <c r="B397" s="19"/>
      <c r="C397" s="37"/>
      <c r="D397" s="19"/>
      <c r="E397" s="19"/>
      <c r="F397" s="19"/>
      <c r="G397" s="19"/>
      <c r="H397" s="19"/>
      <c r="I397" s="19"/>
      <c r="J397" s="19"/>
      <c r="K397" s="19"/>
      <c r="L397" s="19"/>
      <c r="M397" s="81">
        <f>IF(C397&gt;A_Stammdaten!$B$12,0,SUM(D397,E397,G397,I397:J397)-SUM(F397,H397,K397:L397))</f>
        <v>0</v>
      </c>
      <c r="N397" s="19"/>
      <c r="O397" s="19"/>
      <c r="P397" s="19"/>
      <c r="Q397" s="81">
        <f t="shared" si="82"/>
        <v>0</v>
      </c>
      <c r="R397" s="82">
        <f>IF(ISBLANK($B397),0,VLOOKUP($B397,Listen!$A$2:$C$45,2,FALSE))</f>
        <v>0</v>
      </c>
      <c r="S397" s="82">
        <f>IF(ISBLANK($B397),0,VLOOKUP($B397,Listen!$A$2:$C$45,3,FALSE))</f>
        <v>0</v>
      </c>
      <c r="T397" s="51">
        <f t="shared" si="74"/>
        <v>0</v>
      </c>
      <c r="U397" s="51">
        <f t="shared" si="73"/>
        <v>0</v>
      </c>
      <c r="V397" s="51">
        <f t="shared" si="73"/>
        <v>0</v>
      </c>
      <c r="W397" s="51">
        <f t="shared" si="73"/>
        <v>0</v>
      </c>
      <c r="X397" s="51">
        <f t="shared" si="73"/>
        <v>0</v>
      </c>
      <c r="Y397" s="51">
        <f t="shared" si="73"/>
        <v>0</v>
      </c>
      <c r="Z397" s="51">
        <f t="shared" si="73"/>
        <v>0</v>
      </c>
      <c r="AA397" s="53">
        <f t="shared" si="72"/>
        <v>0</v>
      </c>
      <c r="AB397" s="53">
        <f>IF(C397=A_Stammdaten!$B$12,D_SAV!$Q397-D_SAV!$AC397,HLOOKUP(A_Stammdaten!$B$12-1,$AD$4:$AJ$1000,ROW(C397)-3,FALSE)-$AC397)</f>
        <v>0</v>
      </c>
      <c r="AC397" s="53">
        <f>HLOOKUP(A_Stammdaten!$B$12,$AD$4:$AJ$1000,ROW(C397)-3,FALSE)</f>
        <v>0</v>
      </c>
      <c r="AD397" s="53">
        <f t="shared" si="75"/>
        <v>0</v>
      </c>
      <c r="AE397" s="53">
        <f t="shared" si="76"/>
        <v>0</v>
      </c>
      <c r="AF397" s="53">
        <f t="shared" si="77"/>
        <v>0</v>
      </c>
      <c r="AG397" s="53">
        <f t="shared" si="78"/>
        <v>0</v>
      </c>
      <c r="AH397" s="53">
        <f t="shared" si="79"/>
        <v>0</v>
      </c>
      <c r="AI397" s="53">
        <f t="shared" si="80"/>
        <v>0</v>
      </c>
      <c r="AJ397" s="53">
        <f t="shared" si="81"/>
        <v>0</v>
      </c>
    </row>
    <row r="398" spans="1:36" x14ac:dyDescent="0.25">
      <c r="A398" s="19"/>
      <c r="B398" s="19"/>
      <c r="C398" s="37"/>
      <c r="D398" s="19"/>
      <c r="E398" s="19"/>
      <c r="F398" s="19"/>
      <c r="G398" s="19"/>
      <c r="H398" s="19"/>
      <c r="I398" s="19"/>
      <c r="J398" s="19"/>
      <c r="K398" s="19"/>
      <c r="L398" s="19"/>
      <c r="M398" s="81">
        <f>IF(C398&gt;A_Stammdaten!$B$12,0,SUM(D398,E398,G398,I398:J398)-SUM(F398,H398,K398:L398))</f>
        <v>0</v>
      </c>
      <c r="N398" s="19"/>
      <c r="O398" s="19"/>
      <c r="P398" s="19"/>
      <c r="Q398" s="81">
        <f t="shared" si="82"/>
        <v>0</v>
      </c>
      <c r="R398" s="82">
        <f>IF(ISBLANK($B398),0,VLOOKUP($B398,Listen!$A$2:$C$45,2,FALSE))</f>
        <v>0</v>
      </c>
      <c r="S398" s="82">
        <f>IF(ISBLANK($B398),0,VLOOKUP($B398,Listen!$A$2:$C$45,3,FALSE))</f>
        <v>0</v>
      </c>
      <c r="T398" s="51">
        <f t="shared" si="74"/>
        <v>0</v>
      </c>
      <c r="U398" s="51">
        <f t="shared" si="73"/>
        <v>0</v>
      </c>
      <c r="V398" s="51">
        <f t="shared" si="73"/>
        <v>0</v>
      </c>
      <c r="W398" s="51">
        <f t="shared" si="73"/>
        <v>0</v>
      </c>
      <c r="X398" s="51">
        <f t="shared" si="73"/>
        <v>0</v>
      </c>
      <c r="Y398" s="51">
        <f t="shared" si="73"/>
        <v>0</v>
      </c>
      <c r="Z398" s="51">
        <f t="shared" si="73"/>
        <v>0</v>
      </c>
      <c r="AA398" s="53">
        <f t="shared" si="72"/>
        <v>0</v>
      </c>
      <c r="AB398" s="53">
        <f>IF(C398=A_Stammdaten!$B$12,D_SAV!$Q398-D_SAV!$AC398,HLOOKUP(A_Stammdaten!$B$12-1,$AD$4:$AJ$1000,ROW(C398)-3,FALSE)-$AC398)</f>
        <v>0</v>
      </c>
      <c r="AC398" s="53">
        <f>HLOOKUP(A_Stammdaten!$B$12,$AD$4:$AJ$1000,ROW(C398)-3,FALSE)</f>
        <v>0</v>
      </c>
      <c r="AD398" s="53">
        <f t="shared" si="75"/>
        <v>0</v>
      </c>
      <c r="AE398" s="53">
        <f t="shared" si="76"/>
        <v>0</v>
      </c>
      <c r="AF398" s="53">
        <f t="shared" si="77"/>
        <v>0</v>
      </c>
      <c r="AG398" s="53">
        <f t="shared" si="78"/>
        <v>0</v>
      </c>
      <c r="AH398" s="53">
        <f t="shared" si="79"/>
        <v>0</v>
      </c>
      <c r="AI398" s="53">
        <f t="shared" si="80"/>
        <v>0</v>
      </c>
      <c r="AJ398" s="53">
        <f t="shared" si="81"/>
        <v>0</v>
      </c>
    </row>
    <row r="399" spans="1:36" x14ac:dyDescent="0.25">
      <c r="A399" s="19"/>
      <c r="B399" s="19"/>
      <c r="C399" s="37"/>
      <c r="D399" s="19"/>
      <c r="E399" s="19"/>
      <c r="F399" s="19"/>
      <c r="G399" s="19"/>
      <c r="H399" s="19"/>
      <c r="I399" s="19"/>
      <c r="J399" s="19"/>
      <c r="K399" s="19"/>
      <c r="L399" s="19"/>
      <c r="M399" s="81">
        <f>IF(C399&gt;A_Stammdaten!$B$12,0,SUM(D399,E399,G399,I399:J399)-SUM(F399,H399,K399:L399))</f>
        <v>0</v>
      </c>
      <c r="N399" s="19"/>
      <c r="O399" s="19"/>
      <c r="P399" s="19"/>
      <c r="Q399" s="81">
        <f t="shared" si="82"/>
        <v>0</v>
      </c>
      <c r="R399" s="82">
        <f>IF(ISBLANK($B399),0,VLOOKUP($B399,Listen!$A$2:$C$45,2,FALSE))</f>
        <v>0</v>
      </c>
      <c r="S399" s="82">
        <f>IF(ISBLANK($B399),0,VLOOKUP($B399,Listen!$A$2:$C$45,3,FALSE))</f>
        <v>0</v>
      </c>
      <c r="T399" s="51">
        <f t="shared" si="74"/>
        <v>0</v>
      </c>
      <c r="U399" s="51">
        <f t="shared" si="73"/>
        <v>0</v>
      </c>
      <c r="V399" s="51">
        <f t="shared" si="73"/>
        <v>0</v>
      </c>
      <c r="W399" s="51">
        <f t="shared" si="73"/>
        <v>0</v>
      </c>
      <c r="X399" s="51">
        <f t="shared" si="73"/>
        <v>0</v>
      </c>
      <c r="Y399" s="51">
        <f t="shared" si="73"/>
        <v>0</v>
      </c>
      <c r="Z399" s="51">
        <f t="shared" si="73"/>
        <v>0</v>
      </c>
      <c r="AA399" s="53">
        <f t="shared" si="72"/>
        <v>0</v>
      </c>
      <c r="AB399" s="53">
        <f>IF(C399=A_Stammdaten!$B$12,D_SAV!$Q399-D_SAV!$AC399,HLOOKUP(A_Stammdaten!$B$12-1,$AD$4:$AJ$1000,ROW(C399)-3,FALSE)-$AC399)</f>
        <v>0</v>
      </c>
      <c r="AC399" s="53">
        <f>HLOOKUP(A_Stammdaten!$B$12,$AD$4:$AJ$1000,ROW(C399)-3,FALSE)</f>
        <v>0</v>
      </c>
      <c r="AD399" s="53">
        <f t="shared" si="75"/>
        <v>0</v>
      </c>
      <c r="AE399" s="53">
        <f t="shared" si="76"/>
        <v>0</v>
      </c>
      <c r="AF399" s="53">
        <f t="shared" si="77"/>
        <v>0</v>
      </c>
      <c r="AG399" s="53">
        <f t="shared" si="78"/>
        <v>0</v>
      </c>
      <c r="AH399" s="53">
        <f t="shared" si="79"/>
        <v>0</v>
      </c>
      <c r="AI399" s="53">
        <f t="shared" si="80"/>
        <v>0</v>
      </c>
      <c r="AJ399" s="53">
        <f t="shared" si="81"/>
        <v>0</v>
      </c>
    </row>
    <row r="400" spans="1:36" x14ac:dyDescent="0.25">
      <c r="A400" s="19"/>
      <c r="B400" s="19"/>
      <c r="C400" s="37"/>
      <c r="D400" s="19"/>
      <c r="E400" s="19"/>
      <c r="F400" s="19"/>
      <c r="G400" s="19"/>
      <c r="H400" s="19"/>
      <c r="I400" s="19"/>
      <c r="J400" s="19"/>
      <c r="K400" s="19"/>
      <c r="L400" s="19"/>
      <c r="M400" s="81">
        <f>IF(C400&gt;A_Stammdaten!$B$12,0,SUM(D400,E400,G400,I400:J400)-SUM(F400,H400,K400:L400))</f>
        <v>0</v>
      </c>
      <c r="N400" s="19"/>
      <c r="O400" s="19"/>
      <c r="P400" s="19"/>
      <c r="Q400" s="81">
        <f t="shared" si="82"/>
        <v>0</v>
      </c>
      <c r="R400" s="82">
        <f>IF(ISBLANK($B400),0,VLOOKUP($B400,Listen!$A$2:$C$45,2,FALSE))</f>
        <v>0</v>
      </c>
      <c r="S400" s="82">
        <f>IF(ISBLANK($B400),0,VLOOKUP($B400,Listen!$A$2:$C$45,3,FALSE))</f>
        <v>0</v>
      </c>
      <c r="T400" s="51">
        <f t="shared" si="74"/>
        <v>0</v>
      </c>
      <c r="U400" s="51">
        <f t="shared" si="73"/>
        <v>0</v>
      </c>
      <c r="V400" s="51">
        <f t="shared" si="73"/>
        <v>0</v>
      </c>
      <c r="W400" s="51">
        <f t="shared" si="73"/>
        <v>0</v>
      </c>
      <c r="X400" s="51">
        <f t="shared" si="73"/>
        <v>0</v>
      </c>
      <c r="Y400" s="51">
        <f t="shared" si="73"/>
        <v>0</v>
      </c>
      <c r="Z400" s="51">
        <f t="shared" si="73"/>
        <v>0</v>
      </c>
      <c r="AA400" s="53">
        <f t="shared" si="72"/>
        <v>0</v>
      </c>
      <c r="AB400" s="53">
        <f>IF(C400=A_Stammdaten!$B$12,D_SAV!$Q400-D_SAV!$AC400,HLOOKUP(A_Stammdaten!$B$12-1,$AD$4:$AJ$1000,ROW(C400)-3,FALSE)-$AC400)</f>
        <v>0</v>
      </c>
      <c r="AC400" s="53">
        <f>HLOOKUP(A_Stammdaten!$B$12,$AD$4:$AJ$1000,ROW(C400)-3,FALSE)</f>
        <v>0</v>
      </c>
      <c r="AD400" s="53">
        <f t="shared" si="75"/>
        <v>0</v>
      </c>
      <c r="AE400" s="53">
        <f t="shared" si="76"/>
        <v>0</v>
      </c>
      <c r="AF400" s="53">
        <f t="shared" si="77"/>
        <v>0</v>
      </c>
      <c r="AG400" s="53">
        <f t="shared" si="78"/>
        <v>0</v>
      </c>
      <c r="AH400" s="53">
        <f t="shared" si="79"/>
        <v>0</v>
      </c>
      <c r="AI400" s="53">
        <f t="shared" si="80"/>
        <v>0</v>
      </c>
      <c r="AJ400" s="53">
        <f t="shared" si="81"/>
        <v>0</v>
      </c>
    </row>
    <row r="401" spans="1:36" x14ac:dyDescent="0.25">
      <c r="A401" s="19"/>
      <c r="B401" s="19"/>
      <c r="C401" s="37"/>
      <c r="D401" s="19"/>
      <c r="E401" s="19"/>
      <c r="F401" s="19"/>
      <c r="G401" s="19"/>
      <c r="H401" s="19"/>
      <c r="I401" s="19"/>
      <c r="J401" s="19"/>
      <c r="K401" s="19"/>
      <c r="L401" s="19"/>
      <c r="M401" s="81">
        <f>IF(C401&gt;A_Stammdaten!$B$12,0,SUM(D401,E401,G401,I401:J401)-SUM(F401,H401,K401:L401))</f>
        <v>0</v>
      </c>
      <c r="N401" s="19"/>
      <c r="O401" s="19"/>
      <c r="P401" s="19"/>
      <c r="Q401" s="81">
        <f t="shared" si="82"/>
        <v>0</v>
      </c>
      <c r="R401" s="82">
        <f>IF(ISBLANK($B401),0,VLOOKUP($B401,Listen!$A$2:$C$45,2,FALSE))</f>
        <v>0</v>
      </c>
      <c r="S401" s="82">
        <f>IF(ISBLANK($B401),0,VLOOKUP($B401,Listen!$A$2:$C$45,3,FALSE))</f>
        <v>0</v>
      </c>
      <c r="T401" s="51">
        <f t="shared" si="74"/>
        <v>0</v>
      </c>
      <c r="U401" s="51">
        <f t="shared" si="73"/>
        <v>0</v>
      </c>
      <c r="V401" s="51">
        <f t="shared" si="73"/>
        <v>0</v>
      </c>
      <c r="W401" s="51">
        <f t="shared" si="73"/>
        <v>0</v>
      </c>
      <c r="X401" s="51">
        <f t="shared" si="73"/>
        <v>0</v>
      </c>
      <c r="Y401" s="51">
        <f t="shared" si="73"/>
        <v>0</v>
      </c>
      <c r="Z401" s="51">
        <f t="shared" si="73"/>
        <v>0</v>
      </c>
      <c r="AA401" s="53">
        <f t="shared" si="72"/>
        <v>0</v>
      </c>
      <c r="AB401" s="53">
        <f>IF(C401=A_Stammdaten!$B$12,D_SAV!$Q401-D_SAV!$AC401,HLOOKUP(A_Stammdaten!$B$12-1,$AD$4:$AJ$1000,ROW(C401)-3,FALSE)-$AC401)</f>
        <v>0</v>
      </c>
      <c r="AC401" s="53">
        <f>HLOOKUP(A_Stammdaten!$B$12,$AD$4:$AJ$1000,ROW(C401)-3,FALSE)</f>
        <v>0</v>
      </c>
      <c r="AD401" s="53">
        <f t="shared" si="75"/>
        <v>0</v>
      </c>
      <c r="AE401" s="53">
        <f t="shared" si="76"/>
        <v>0</v>
      </c>
      <c r="AF401" s="53">
        <f t="shared" si="77"/>
        <v>0</v>
      </c>
      <c r="AG401" s="53">
        <f t="shared" si="78"/>
        <v>0</v>
      </c>
      <c r="AH401" s="53">
        <f t="shared" si="79"/>
        <v>0</v>
      </c>
      <c r="AI401" s="53">
        <f t="shared" si="80"/>
        <v>0</v>
      </c>
      <c r="AJ401" s="53">
        <f t="shared" si="81"/>
        <v>0</v>
      </c>
    </row>
    <row r="402" spans="1:36" x14ac:dyDescent="0.25">
      <c r="A402" s="19"/>
      <c r="B402" s="19"/>
      <c r="C402" s="37"/>
      <c r="D402" s="19"/>
      <c r="E402" s="19"/>
      <c r="F402" s="19"/>
      <c r="G402" s="19"/>
      <c r="H402" s="19"/>
      <c r="I402" s="19"/>
      <c r="J402" s="19"/>
      <c r="K402" s="19"/>
      <c r="L402" s="19"/>
      <c r="M402" s="81">
        <f>IF(C402&gt;A_Stammdaten!$B$12,0,SUM(D402,E402,G402,I402:J402)-SUM(F402,H402,K402:L402))</f>
        <v>0</v>
      </c>
      <c r="N402" s="19"/>
      <c r="O402" s="19"/>
      <c r="P402" s="19"/>
      <c r="Q402" s="81">
        <f t="shared" si="82"/>
        <v>0</v>
      </c>
      <c r="R402" s="82">
        <f>IF(ISBLANK($B402),0,VLOOKUP($B402,Listen!$A$2:$C$45,2,FALSE))</f>
        <v>0</v>
      </c>
      <c r="S402" s="82">
        <f>IF(ISBLANK($B402),0,VLOOKUP($B402,Listen!$A$2:$C$45,3,FALSE))</f>
        <v>0</v>
      </c>
      <c r="T402" s="51">
        <f t="shared" si="74"/>
        <v>0</v>
      </c>
      <c r="U402" s="51">
        <f t="shared" si="73"/>
        <v>0</v>
      </c>
      <c r="V402" s="51">
        <f t="shared" si="73"/>
        <v>0</v>
      </c>
      <c r="W402" s="51">
        <f t="shared" si="73"/>
        <v>0</v>
      </c>
      <c r="X402" s="51">
        <f t="shared" si="73"/>
        <v>0</v>
      </c>
      <c r="Y402" s="51">
        <f t="shared" si="73"/>
        <v>0</v>
      </c>
      <c r="Z402" s="51">
        <f t="shared" si="73"/>
        <v>0</v>
      </c>
      <c r="AA402" s="53">
        <f t="shared" si="72"/>
        <v>0</v>
      </c>
      <c r="AB402" s="53">
        <f>IF(C402=A_Stammdaten!$B$12,D_SAV!$Q402-D_SAV!$AC402,HLOOKUP(A_Stammdaten!$B$12-1,$AD$4:$AJ$1000,ROW(C402)-3,FALSE)-$AC402)</f>
        <v>0</v>
      </c>
      <c r="AC402" s="53">
        <f>HLOOKUP(A_Stammdaten!$B$12,$AD$4:$AJ$1000,ROW(C402)-3,FALSE)</f>
        <v>0</v>
      </c>
      <c r="AD402" s="53">
        <f t="shared" si="75"/>
        <v>0</v>
      </c>
      <c r="AE402" s="53">
        <f t="shared" si="76"/>
        <v>0</v>
      </c>
      <c r="AF402" s="53">
        <f t="shared" si="77"/>
        <v>0</v>
      </c>
      <c r="AG402" s="53">
        <f t="shared" si="78"/>
        <v>0</v>
      </c>
      <c r="AH402" s="53">
        <f t="shared" si="79"/>
        <v>0</v>
      </c>
      <c r="AI402" s="53">
        <f t="shared" si="80"/>
        <v>0</v>
      </c>
      <c r="AJ402" s="53">
        <f t="shared" si="81"/>
        <v>0</v>
      </c>
    </row>
    <row r="403" spans="1:36" x14ac:dyDescent="0.25">
      <c r="A403" s="19"/>
      <c r="B403" s="19"/>
      <c r="C403" s="37"/>
      <c r="D403" s="19"/>
      <c r="E403" s="19"/>
      <c r="F403" s="19"/>
      <c r="G403" s="19"/>
      <c r="H403" s="19"/>
      <c r="I403" s="19"/>
      <c r="J403" s="19"/>
      <c r="K403" s="19"/>
      <c r="L403" s="19"/>
      <c r="M403" s="81">
        <f>IF(C403&gt;A_Stammdaten!$B$12,0,SUM(D403,E403,G403,I403:J403)-SUM(F403,H403,K403:L403))</f>
        <v>0</v>
      </c>
      <c r="N403" s="19"/>
      <c r="O403" s="19"/>
      <c r="P403" s="19"/>
      <c r="Q403" s="81">
        <f t="shared" si="82"/>
        <v>0</v>
      </c>
      <c r="R403" s="82">
        <f>IF(ISBLANK($B403),0,VLOOKUP($B403,Listen!$A$2:$C$45,2,FALSE))</f>
        <v>0</v>
      </c>
      <c r="S403" s="82">
        <f>IF(ISBLANK($B403),0,VLOOKUP($B403,Listen!$A$2:$C$45,3,FALSE))</f>
        <v>0</v>
      </c>
      <c r="T403" s="51">
        <f t="shared" si="74"/>
        <v>0</v>
      </c>
      <c r="U403" s="51">
        <f t="shared" si="73"/>
        <v>0</v>
      </c>
      <c r="V403" s="51">
        <f t="shared" si="73"/>
        <v>0</v>
      </c>
      <c r="W403" s="51">
        <f t="shared" si="73"/>
        <v>0</v>
      </c>
      <c r="X403" s="51">
        <f t="shared" si="73"/>
        <v>0</v>
      </c>
      <c r="Y403" s="51">
        <f t="shared" si="73"/>
        <v>0</v>
      </c>
      <c r="Z403" s="51">
        <f t="shared" si="73"/>
        <v>0</v>
      </c>
      <c r="AA403" s="53">
        <f t="shared" si="72"/>
        <v>0</v>
      </c>
      <c r="AB403" s="53">
        <f>IF(C403=A_Stammdaten!$B$12,D_SAV!$Q403-D_SAV!$AC403,HLOOKUP(A_Stammdaten!$B$12-1,$AD$4:$AJ$1000,ROW(C403)-3,FALSE)-$AC403)</f>
        <v>0</v>
      </c>
      <c r="AC403" s="53">
        <f>HLOOKUP(A_Stammdaten!$B$12,$AD$4:$AJ$1000,ROW(C403)-3,FALSE)</f>
        <v>0</v>
      </c>
      <c r="AD403" s="53">
        <f t="shared" si="75"/>
        <v>0</v>
      </c>
      <c r="AE403" s="53">
        <f t="shared" si="76"/>
        <v>0</v>
      </c>
      <c r="AF403" s="53">
        <f t="shared" si="77"/>
        <v>0</v>
      </c>
      <c r="AG403" s="53">
        <f t="shared" si="78"/>
        <v>0</v>
      </c>
      <c r="AH403" s="53">
        <f t="shared" si="79"/>
        <v>0</v>
      </c>
      <c r="AI403" s="53">
        <f t="shared" si="80"/>
        <v>0</v>
      </c>
      <c r="AJ403" s="53">
        <f t="shared" si="81"/>
        <v>0</v>
      </c>
    </row>
    <row r="404" spans="1:36" x14ac:dyDescent="0.25">
      <c r="A404" s="19"/>
      <c r="B404" s="19"/>
      <c r="C404" s="37"/>
      <c r="D404" s="19"/>
      <c r="E404" s="19"/>
      <c r="F404" s="19"/>
      <c r="G404" s="19"/>
      <c r="H404" s="19"/>
      <c r="I404" s="19"/>
      <c r="J404" s="19"/>
      <c r="K404" s="19"/>
      <c r="L404" s="19"/>
      <c r="M404" s="81">
        <f>IF(C404&gt;A_Stammdaten!$B$12,0,SUM(D404,E404,G404,I404:J404)-SUM(F404,H404,K404:L404))</f>
        <v>0</v>
      </c>
      <c r="N404" s="19"/>
      <c r="O404" s="19"/>
      <c r="P404" s="19"/>
      <c r="Q404" s="81">
        <f t="shared" si="82"/>
        <v>0</v>
      </c>
      <c r="R404" s="82">
        <f>IF(ISBLANK($B404),0,VLOOKUP($B404,Listen!$A$2:$C$45,2,FALSE))</f>
        <v>0</v>
      </c>
      <c r="S404" s="82">
        <f>IF(ISBLANK($B404),0,VLOOKUP($B404,Listen!$A$2:$C$45,3,FALSE))</f>
        <v>0</v>
      </c>
      <c r="T404" s="51">
        <f t="shared" si="74"/>
        <v>0</v>
      </c>
      <c r="U404" s="51">
        <f t="shared" si="73"/>
        <v>0</v>
      </c>
      <c r="V404" s="51">
        <f t="shared" si="73"/>
        <v>0</v>
      </c>
      <c r="W404" s="51">
        <f t="shared" si="73"/>
        <v>0</v>
      </c>
      <c r="X404" s="51">
        <f t="shared" si="73"/>
        <v>0</v>
      </c>
      <c r="Y404" s="51">
        <f t="shared" si="73"/>
        <v>0</v>
      </c>
      <c r="Z404" s="51">
        <f t="shared" si="73"/>
        <v>0</v>
      </c>
      <c r="AA404" s="53">
        <f t="shared" si="72"/>
        <v>0</v>
      </c>
      <c r="AB404" s="53">
        <f>IF(C404=A_Stammdaten!$B$12,D_SAV!$Q404-D_SAV!$AC404,HLOOKUP(A_Stammdaten!$B$12-1,$AD$4:$AJ$1000,ROW(C404)-3,FALSE)-$AC404)</f>
        <v>0</v>
      </c>
      <c r="AC404" s="53">
        <f>HLOOKUP(A_Stammdaten!$B$12,$AD$4:$AJ$1000,ROW(C404)-3,FALSE)</f>
        <v>0</v>
      </c>
      <c r="AD404" s="53">
        <f t="shared" si="75"/>
        <v>0</v>
      </c>
      <c r="AE404" s="53">
        <f t="shared" si="76"/>
        <v>0</v>
      </c>
      <c r="AF404" s="53">
        <f t="shared" si="77"/>
        <v>0</v>
      </c>
      <c r="AG404" s="53">
        <f t="shared" si="78"/>
        <v>0</v>
      </c>
      <c r="AH404" s="53">
        <f t="shared" si="79"/>
        <v>0</v>
      </c>
      <c r="AI404" s="53">
        <f t="shared" si="80"/>
        <v>0</v>
      </c>
      <c r="AJ404" s="53">
        <f t="shared" si="81"/>
        <v>0</v>
      </c>
    </row>
    <row r="405" spans="1:36" x14ac:dyDescent="0.25">
      <c r="A405" s="19"/>
      <c r="B405" s="19"/>
      <c r="C405" s="37"/>
      <c r="D405" s="19"/>
      <c r="E405" s="19"/>
      <c r="F405" s="19"/>
      <c r="G405" s="19"/>
      <c r="H405" s="19"/>
      <c r="I405" s="19"/>
      <c r="J405" s="19"/>
      <c r="K405" s="19"/>
      <c r="L405" s="19"/>
      <c r="M405" s="81">
        <f>IF(C405&gt;A_Stammdaten!$B$12,0,SUM(D405,E405,G405,I405:J405)-SUM(F405,H405,K405:L405))</f>
        <v>0</v>
      </c>
      <c r="N405" s="19"/>
      <c r="O405" s="19"/>
      <c r="P405" s="19"/>
      <c r="Q405" s="81">
        <f t="shared" si="82"/>
        <v>0</v>
      </c>
      <c r="R405" s="82">
        <f>IF(ISBLANK($B405),0,VLOOKUP($B405,Listen!$A$2:$C$45,2,FALSE))</f>
        <v>0</v>
      </c>
      <c r="S405" s="82">
        <f>IF(ISBLANK($B405),0,VLOOKUP($B405,Listen!$A$2:$C$45,3,FALSE))</f>
        <v>0</v>
      </c>
      <c r="T405" s="51">
        <f t="shared" si="74"/>
        <v>0</v>
      </c>
      <c r="U405" s="51">
        <f t="shared" si="73"/>
        <v>0</v>
      </c>
      <c r="V405" s="51">
        <f t="shared" si="73"/>
        <v>0</v>
      </c>
      <c r="W405" s="51">
        <f t="shared" si="73"/>
        <v>0</v>
      </c>
      <c r="X405" s="51">
        <f t="shared" si="73"/>
        <v>0</v>
      </c>
      <c r="Y405" s="51">
        <f t="shared" si="73"/>
        <v>0</v>
      </c>
      <c r="Z405" s="51">
        <f t="shared" si="73"/>
        <v>0</v>
      </c>
      <c r="AA405" s="53">
        <f t="shared" si="72"/>
        <v>0</v>
      </c>
      <c r="AB405" s="53">
        <f>IF(C405=A_Stammdaten!$B$12,D_SAV!$Q405-D_SAV!$AC405,HLOOKUP(A_Stammdaten!$B$12-1,$AD$4:$AJ$1000,ROW(C405)-3,FALSE)-$AC405)</f>
        <v>0</v>
      </c>
      <c r="AC405" s="53">
        <f>HLOOKUP(A_Stammdaten!$B$12,$AD$4:$AJ$1000,ROW(C405)-3,FALSE)</f>
        <v>0</v>
      </c>
      <c r="AD405" s="53">
        <f t="shared" si="75"/>
        <v>0</v>
      </c>
      <c r="AE405" s="53">
        <f t="shared" si="76"/>
        <v>0</v>
      </c>
      <c r="AF405" s="53">
        <f t="shared" si="77"/>
        <v>0</v>
      </c>
      <c r="AG405" s="53">
        <f t="shared" si="78"/>
        <v>0</v>
      </c>
      <c r="AH405" s="53">
        <f t="shared" si="79"/>
        <v>0</v>
      </c>
      <c r="AI405" s="53">
        <f t="shared" si="80"/>
        <v>0</v>
      </c>
      <c r="AJ405" s="53">
        <f t="shared" si="81"/>
        <v>0</v>
      </c>
    </row>
    <row r="406" spans="1:36" x14ac:dyDescent="0.25">
      <c r="A406" s="19"/>
      <c r="B406" s="19"/>
      <c r="C406" s="37"/>
      <c r="D406" s="19"/>
      <c r="E406" s="19"/>
      <c r="F406" s="19"/>
      <c r="G406" s="19"/>
      <c r="H406" s="19"/>
      <c r="I406" s="19"/>
      <c r="J406" s="19"/>
      <c r="K406" s="19"/>
      <c r="L406" s="19"/>
      <c r="M406" s="81">
        <f>IF(C406&gt;A_Stammdaten!$B$12,0,SUM(D406,E406,G406,I406:J406)-SUM(F406,H406,K406:L406))</f>
        <v>0</v>
      </c>
      <c r="N406" s="19"/>
      <c r="O406" s="19"/>
      <c r="P406" s="19"/>
      <c r="Q406" s="81">
        <f t="shared" si="82"/>
        <v>0</v>
      </c>
      <c r="R406" s="82">
        <f>IF(ISBLANK($B406),0,VLOOKUP($B406,Listen!$A$2:$C$45,2,FALSE))</f>
        <v>0</v>
      </c>
      <c r="S406" s="82">
        <f>IF(ISBLANK($B406),0,VLOOKUP($B406,Listen!$A$2:$C$45,3,FALSE))</f>
        <v>0</v>
      </c>
      <c r="T406" s="51">
        <f t="shared" si="74"/>
        <v>0</v>
      </c>
      <c r="U406" s="51">
        <f t="shared" si="73"/>
        <v>0</v>
      </c>
      <c r="V406" s="51">
        <f t="shared" si="73"/>
        <v>0</v>
      </c>
      <c r="W406" s="51">
        <f t="shared" si="73"/>
        <v>0</v>
      </c>
      <c r="X406" s="51">
        <f t="shared" si="73"/>
        <v>0</v>
      </c>
      <c r="Y406" s="51">
        <f t="shared" si="73"/>
        <v>0</v>
      </c>
      <c r="Z406" s="51">
        <f t="shared" si="73"/>
        <v>0</v>
      </c>
      <c r="AA406" s="53">
        <f t="shared" si="72"/>
        <v>0</v>
      </c>
      <c r="AB406" s="53">
        <f>IF(C406=A_Stammdaten!$B$12,D_SAV!$Q406-D_SAV!$AC406,HLOOKUP(A_Stammdaten!$B$12-1,$AD$4:$AJ$1000,ROW(C406)-3,FALSE)-$AC406)</f>
        <v>0</v>
      </c>
      <c r="AC406" s="53">
        <f>HLOOKUP(A_Stammdaten!$B$12,$AD$4:$AJ$1000,ROW(C406)-3,FALSE)</f>
        <v>0</v>
      </c>
      <c r="AD406" s="53">
        <f t="shared" si="75"/>
        <v>0</v>
      </c>
      <c r="AE406" s="53">
        <f t="shared" si="76"/>
        <v>0</v>
      </c>
      <c r="AF406" s="53">
        <f t="shared" si="77"/>
        <v>0</v>
      </c>
      <c r="AG406" s="53">
        <f t="shared" si="78"/>
        <v>0</v>
      </c>
      <c r="AH406" s="53">
        <f t="shared" si="79"/>
        <v>0</v>
      </c>
      <c r="AI406" s="53">
        <f t="shared" si="80"/>
        <v>0</v>
      </c>
      <c r="AJ406" s="53">
        <f t="shared" si="81"/>
        <v>0</v>
      </c>
    </row>
    <row r="407" spans="1:36" x14ac:dyDescent="0.25">
      <c r="A407" s="19"/>
      <c r="B407" s="19"/>
      <c r="C407" s="37"/>
      <c r="D407" s="19"/>
      <c r="E407" s="19"/>
      <c r="F407" s="19"/>
      <c r="G407" s="19"/>
      <c r="H407" s="19"/>
      <c r="I407" s="19"/>
      <c r="J407" s="19"/>
      <c r="K407" s="19"/>
      <c r="L407" s="19"/>
      <c r="M407" s="81">
        <f>IF(C407&gt;A_Stammdaten!$B$12,0,SUM(D407,E407,G407,I407:J407)-SUM(F407,H407,K407:L407))</f>
        <v>0</v>
      </c>
      <c r="N407" s="19"/>
      <c r="O407" s="19"/>
      <c r="P407" s="19"/>
      <c r="Q407" s="81">
        <f t="shared" si="82"/>
        <v>0</v>
      </c>
      <c r="R407" s="82">
        <f>IF(ISBLANK($B407),0,VLOOKUP($B407,Listen!$A$2:$C$45,2,FALSE))</f>
        <v>0</v>
      </c>
      <c r="S407" s="82">
        <f>IF(ISBLANK($B407),0,VLOOKUP($B407,Listen!$A$2:$C$45,3,FALSE))</f>
        <v>0</v>
      </c>
      <c r="T407" s="51">
        <f t="shared" si="74"/>
        <v>0</v>
      </c>
      <c r="U407" s="51">
        <f t="shared" si="73"/>
        <v>0</v>
      </c>
      <c r="V407" s="51">
        <f t="shared" si="73"/>
        <v>0</v>
      </c>
      <c r="W407" s="51">
        <f t="shared" si="73"/>
        <v>0</v>
      </c>
      <c r="X407" s="51">
        <f t="shared" si="73"/>
        <v>0</v>
      </c>
      <c r="Y407" s="51">
        <f t="shared" si="73"/>
        <v>0</v>
      </c>
      <c r="Z407" s="51">
        <f t="shared" si="73"/>
        <v>0</v>
      </c>
      <c r="AA407" s="53">
        <f t="shared" si="72"/>
        <v>0</v>
      </c>
      <c r="AB407" s="53">
        <f>IF(C407=A_Stammdaten!$B$12,D_SAV!$Q407-D_SAV!$AC407,HLOOKUP(A_Stammdaten!$B$12-1,$AD$4:$AJ$1000,ROW(C407)-3,FALSE)-$AC407)</f>
        <v>0</v>
      </c>
      <c r="AC407" s="53">
        <f>HLOOKUP(A_Stammdaten!$B$12,$AD$4:$AJ$1000,ROW(C407)-3,FALSE)</f>
        <v>0</v>
      </c>
      <c r="AD407" s="53">
        <f t="shared" si="75"/>
        <v>0</v>
      </c>
      <c r="AE407" s="53">
        <f t="shared" si="76"/>
        <v>0</v>
      </c>
      <c r="AF407" s="53">
        <f t="shared" si="77"/>
        <v>0</v>
      </c>
      <c r="AG407" s="53">
        <f t="shared" si="78"/>
        <v>0</v>
      </c>
      <c r="AH407" s="53">
        <f t="shared" si="79"/>
        <v>0</v>
      </c>
      <c r="AI407" s="53">
        <f t="shared" si="80"/>
        <v>0</v>
      </c>
      <c r="AJ407" s="53">
        <f t="shared" si="81"/>
        <v>0</v>
      </c>
    </row>
    <row r="408" spans="1:36" x14ac:dyDescent="0.25">
      <c r="A408" s="19"/>
      <c r="B408" s="19"/>
      <c r="C408" s="37"/>
      <c r="D408" s="19"/>
      <c r="E408" s="19"/>
      <c r="F408" s="19"/>
      <c r="G408" s="19"/>
      <c r="H408" s="19"/>
      <c r="I408" s="19"/>
      <c r="J408" s="19"/>
      <c r="K408" s="19"/>
      <c r="L408" s="19"/>
      <c r="M408" s="81">
        <f>IF(C408&gt;A_Stammdaten!$B$12,0,SUM(D408,E408,G408,I408:J408)-SUM(F408,H408,K408:L408))</f>
        <v>0</v>
      </c>
      <c r="N408" s="19"/>
      <c r="O408" s="19"/>
      <c r="P408" s="19"/>
      <c r="Q408" s="81">
        <f t="shared" si="82"/>
        <v>0</v>
      </c>
      <c r="R408" s="82">
        <f>IF(ISBLANK($B408),0,VLOOKUP($B408,Listen!$A$2:$C$45,2,FALSE))</f>
        <v>0</v>
      </c>
      <c r="S408" s="82">
        <f>IF(ISBLANK($B408),0,VLOOKUP($B408,Listen!$A$2:$C$45,3,FALSE))</f>
        <v>0</v>
      </c>
      <c r="T408" s="51">
        <f t="shared" si="74"/>
        <v>0</v>
      </c>
      <c r="U408" s="51">
        <f t="shared" si="73"/>
        <v>0</v>
      </c>
      <c r="V408" s="51">
        <f t="shared" si="73"/>
        <v>0</v>
      </c>
      <c r="W408" s="51">
        <f t="shared" ref="U408:Z450" si="83">$R408</f>
        <v>0</v>
      </c>
      <c r="X408" s="51">
        <f t="shared" si="83"/>
        <v>0</v>
      </c>
      <c r="Y408" s="51">
        <f t="shared" si="83"/>
        <v>0</v>
      </c>
      <c r="Z408" s="51">
        <f t="shared" si="83"/>
        <v>0</v>
      </c>
      <c r="AA408" s="53">
        <f t="shared" si="72"/>
        <v>0</v>
      </c>
      <c r="AB408" s="53">
        <f>IF(C408=A_Stammdaten!$B$12,D_SAV!$Q408-D_SAV!$AC408,HLOOKUP(A_Stammdaten!$B$12-1,$AD$4:$AJ$1000,ROW(C408)-3,FALSE)-$AC408)</f>
        <v>0</v>
      </c>
      <c r="AC408" s="53">
        <f>HLOOKUP(A_Stammdaten!$B$12,$AD$4:$AJ$1000,ROW(C408)-3,FALSE)</f>
        <v>0</v>
      </c>
      <c r="AD408" s="53">
        <f t="shared" si="75"/>
        <v>0</v>
      </c>
      <c r="AE408" s="53">
        <f t="shared" si="76"/>
        <v>0</v>
      </c>
      <c r="AF408" s="53">
        <f t="shared" si="77"/>
        <v>0</v>
      </c>
      <c r="AG408" s="53">
        <f t="shared" si="78"/>
        <v>0</v>
      </c>
      <c r="AH408" s="53">
        <f t="shared" si="79"/>
        <v>0</v>
      </c>
      <c r="AI408" s="53">
        <f t="shared" si="80"/>
        <v>0</v>
      </c>
      <c r="AJ408" s="53">
        <f t="shared" si="81"/>
        <v>0</v>
      </c>
    </row>
    <row r="409" spans="1:36" x14ac:dyDescent="0.25">
      <c r="A409" s="19"/>
      <c r="B409" s="19"/>
      <c r="C409" s="37"/>
      <c r="D409" s="19"/>
      <c r="E409" s="19"/>
      <c r="F409" s="19"/>
      <c r="G409" s="19"/>
      <c r="H409" s="19"/>
      <c r="I409" s="19"/>
      <c r="J409" s="19"/>
      <c r="K409" s="19"/>
      <c r="L409" s="19"/>
      <c r="M409" s="81">
        <f>IF(C409&gt;A_Stammdaten!$B$12,0,SUM(D409,E409,G409,I409:J409)-SUM(F409,H409,K409:L409))</f>
        <v>0</v>
      </c>
      <c r="N409" s="19"/>
      <c r="O409" s="19"/>
      <c r="P409" s="19"/>
      <c r="Q409" s="81">
        <f t="shared" si="82"/>
        <v>0</v>
      </c>
      <c r="R409" s="82">
        <f>IF(ISBLANK($B409),0,VLOOKUP($B409,Listen!$A$2:$C$45,2,FALSE))</f>
        <v>0</v>
      </c>
      <c r="S409" s="82">
        <f>IF(ISBLANK($B409),0,VLOOKUP($B409,Listen!$A$2:$C$45,3,FALSE))</f>
        <v>0</v>
      </c>
      <c r="T409" s="51">
        <f t="shared" si="74"/>
        <v>0</v>
      </c>
      <c r="U409" s="51">
        <f t="shared" si="83"/>
        <v>0</v>
      </c>
      <c r="V409" s="51">
        <f t="shared" si="83"/>
        <v>0</v>
      </c>
      <c r="W409" s="51">
        <f t="shared" si="83"/>
        <v>0</v>
      </c>
      <c r="X409" s="51">
        <f t="shared" si="83"/>
        <v>0</v>
      </c>
      <c r="Y409" s="51">
        <f t="shared" si="83"/>
        <v>0</v>
      </c>
      <c r="Z409" s="51">
        <f t="shared" si="83"/>
        <v>0</v>
      </c>
      <c r="AA409" s="53">
        <f t="shared" si="72"/>
        <v>0</v>
      </c>
      <c r="AB409" s="53">
        <f>IF(C409=A_Stammdaten!$B$12,D_SAV!$Q409-D_SAV!$AC409,HLOOKUP(A_Stammdaten!$B$12-1,$AD$4:$AJ$1000,ROW(C409)-3,FALSE)-$AC409)</f>
        <v>0</v>
      </c>
      <c r="AC409" s="53">
        <f>HLOOKUP(A_Stammdaten!$B$12,$AD$4:$AJ$1000,ROW(C409)-3,FALSE)</f>
        <v>0</v>
      </c>
      <c r="AD409" s="53">
        <f t="shared" si="75"/>
        <v>0</v>
      </c>
      <c r="AE409" s="53">
        <f t="shared" si="76"/>
        <v>0</v>
      </c>
      <c r="AF409" s="53">
        <f t="shared" si="77"/>
        <v>0</v>
      </c>
      <c r="AG409" s="53">
        <f t="shared" si="78"/>
        <v>0</v>
      </c>
      <c r="AH409" s="53">
        <f t="shared" si="79"/>
        <v>0</v>
      </c>
      <c r="AI409" s="53">
        <f t="shared" si="80"/>
        <v>0</v>
      </c>
      <c r="AJ409" s="53">
        <f t="shared" si="81"/>
        <v>0</v>
      </c>
    </row>
    <row r="410" spans="1:36" x14ac:dyDescent="0.25">
      <c r="A410" s="19"/>
      <c r="B410" s="19"/>
      <c r="C410" s="37"/>
      <c r="D410" s="19"/>
      <c r="E410" s="19"/>
      <c r="F410" s="19"/>
      <c r="G410" s="19"/>
      <c r="H410" s="19"/>
      <c r="I410" s="19"/>
      <c r="J410" s="19"/>
      <c r="K410" s="19"/>
      <c r="L410" s="19"/>
      <c r="M410" s="81">
        <f>IF(C410&gt;A_Stammdaten!$B$12,0,SUM(D410,E410,G410,I410:J410)-SUM(F410,H410,K410:L410))</f>
        <v>0</v>
      </c>
      <c r="N410" s="19"/>
      <c r="O410" s="19"/>
      <c r="P410" s="19"/>
      <c r="Q410" s="81">
        <f t="shared" si="82"/>
        <v>0</v>
      </c>
      <c r="R410" s="82">
        <f>IF(ISBLANK($B410),0,VLOOKUP($B410,Listen!$A$2:$C$45,2,FALSE))</f>
        <v>0</v>
      </c>
      <c r="S410" s="82">
        <f>IF(ISBLANK($B410),0,VLOOKUP($B410,Listen!$A$2:$C$45,3,FALSE))</f>
        <v>0</v>
      </c>
      <c r="T410" s="51">
        <f t="shared" si="74"/>
        <v>0</v>
      </c>
      <c r="U410" s="51">
        <f t="shared" si="83"/>
        <v>0</v>
      </c>
      <c r="V410" s="51">
        <f t="shared" si="83"/>
        <v>0</v>
      </c>
      <c r="W410" s="51">
        <f t="shared" si="83"/>
        <v>0</v>
      </c>
      <c r="X410" s="51">
        <f t="shared" si="83"/>
        <v>0</v>
      </c>
      <c r="Y410" s="51">
        <f t="shared" si="83"/>
        <v>0</v>
      </c>
      <c r="Z410" s="51">
        <f t="shared" si="83"/>
        <v>0</v>
      </c>
      <c r="AA410" s="53">
        <f t="shared" si="72"/>
        <v>0</v>
      </c>
      <c r="AB410" s="53">
        <f>IF(C410=A_Stammdaten!$B$12,D_SAV!$Q410-D_SAV!$AC410,HLOOKUP(A_Stammdaten!$B$12-1,$AD$4:$AJ$1000,ROW(C410)-3,FALSE)-$AC410)</f>
        <v>0</v>
      </c>
      <c r="AC410" s="53">
        <f>HLOOKUP(A_Stammdaten!$B$12,$AD$4:$AJ$1000,ROW(C410)-3,FALSE)</f>
        <v>0</v>
      </c>
      <c r="AD410" s="53">
        <f t="shared" si="75"/>
        <v>0</v>
      </c>
      <c r="AE410" s="53">
        <f t="shared" si="76"/>
        <v>0</v>
      </c>
      <c r="AF410" s="53">
        <f t="shared" si="77"/>
        <v>0</v>
      </c>
      <c r="AG410" s="53">
        <f t="shared" si="78"/>
        <v>0</v>
      </c>
      <c r="AH410" s="53">
        <f t="shared" si="79"/>
        <v>0</v>
      </c>
      <c r="AI410" s="53">
        <f t="shared" si="80"/>
        <v>0</v>
      </c>
      <c r="AJ410" s="53">
        <f t="shared" si="81"/>
        <v>0</v>
      </c>
    </row>
    <row r="411" spans="1:36" x14ac:dyDescent="0.25">
      <c r="A411" s="19"/>
      <c r="B411" s="19"/>
      <c r="C411" s="37"/>
      <c r="D411" s="19"/>
      <c r="E411" s="19"/>
      <c r="F411" s="19"/>
      <c r="G411" s="19"/>
      <c r="H411" s="19"/>
      <c r="I411" s="19"/>
      <c r="J411" s="19"/>
      <c r="K411" s="19"/>
      <c r="L411" s="19"/>
      <c r="M411" s="81">
        <f>IF(C411&gt;A_Stammdaten!$B$12,0,SUM(D411,E411,G411,I411:J411)-SUM(F411,H411,K411:L411))</f>
        <v>0</v>
      </c>
      <c r="N411" s="19"/>
      <c r="O411" s="19"/>
      <c r="P411" s="19"/>
      <c r="Q411" s="81">
        <f t="shared" si="82"/>
        <v>0</v>
      </c>
      <c r="R411" s="82">
        <f>IF(ISBLANK($B411),0,VLOOKUP($B411,Listen!$A$2:$C$45,2,FALSE))</f>
        <v>0</v>
      </c>
      <c r="S411" s="82">
        <f>IF(ISBLANK($B411),0,VLOOKUP($B411,Listen!$A$2:$C$45,3,FALSE))</f>
        <v>0</v>
      </c>
      <c r="T411" s="51">
        <f t="shared" si="74"/>
        <v>0</v>
      </c>
      <c r="U411" s="51">
        <f t="shared" si="83"/>
        <v>0</v>
      </c>
      <c r="V411" s="51">
        <f t="shared" si="83"/>
        <v>0</v>
      </c>
      <c r="W411" s="51">
        <f t="shared" si="83"/>
        <v>0</v>
      </c>
      <c r="X411" s="51">
        <f t="shared" si="83"/>
        <v>0</v>
      </c>
      <c r="Y411" s="51">
        <f t="shared" si="83"/>
        <v>0</v>
      </c>
      <c r="Z411" s="51">
        <f t="shared" si="83"/>
        <v>0</v>
      </c>
      <c r="AA411" s="53">
        <f t="shared" si="72"/>
        <v>0</v>
      </c>
      <c r="AB411" s="53">
        <f>IF(C411=A_Stammdaten!$B$12,D_SAV!$Q411-D_SAV!$AC411,HLOOKUP(A_Stammdaten!$B$12-1,$AD$4:$AJ$1000,ROW(C411)-3,FALSE)-$AC411)</f>
        <v>0</v>
      </c>
      <c r="AC411" s="53">
        <f>HLOOKUP(A_Stammdaten!$B$12,$AD$4:$AJ$1000,ROW(C411)-3,FALSE)</f>
        <v>0</v>
      </c>
      <c r="AD411" s="53">
        <f t="shared" si="75"/>
        <v>0</v>
      </c>
      <c r="AE411" s="53">
        <f t="shared" si="76"/>
        <v>0</v>
      </c>
      <c r="AF411" s="53">
        <f t="shared" si="77"/>
        <v>0</v>
      </c>
      <c r="AG411" s="53">
        <f t="shared" si="78"/>
        <v>0</v>
      </c>
      <c r="AH411" s="53">
        <f t="shared" si="79"/>
        <v>0</v>
      </c>
      <c r="AI411" s="53">
        <f t="shared" si="80"/>
        <v>0</v>
      </c>
      <c r="AJ411" s="53">
        <f t="shared" si="81"/>
        <v>0</v>
      </c>
    </row>
    <row r="412" spans="1:36" x14ac:dyDescent="0.25">
      <c r="A412" s="19"/>
      <c r="B412" s="19"/>
      <c r="C412" s="37"/>
      <c r="D412" s="19"/>
      <c r="E412" s="19"/>
      <c r="F412" s="19"/>
      <c r="G412" s="19"/>
      <c r="H412" s="19"/>
      <c r="I412" s="19"/>
      <c r="J412" s="19"/>
      <c r="K412" s="19"/>
      <c r="L412" s="19"/>
      <c r="M412" s="81">
        <f>IF(C412&gt;A_Stammdaten!$B$12,0,SUM(D412,E412,G412,I412:J412)-SUM(F412,H412,K412:L412))</f>
        <v>0</v>
      </c>
      <c r="N412" s="19"/>
      <c r="O412" s="19"/>
      <c r="P412" s="19"/>
      <c r="Q412" s="81">
        <f t="shared" si="82"/>
        <v>0</v>
      </c>
      <c r="R412" s="82">
        <f>IF(ISBLANK($B412),0,VLOOKUP($B412,Listen!$A$2:$C$45,2,FALSE))</f>
        <v>0</v>
      </c>
      <c r="S412" s="82">
        <f>IF(ISBLANK($B412),0,VLOOKUP($B412,Listen!$A$2:$C$45,3,FALSE))</f>
        <v>0</v>
      </c>
      <c r="T412" s="51">
        <f t="shared" si="74"/>
        <v>0</v>
      </c>
      <c r="U412" s="51">
        <f t="shared" si="83"/>
        <v>0</v>
      </c>
      <c r="V412" s="51">
        <f t="shared" si="83"/>
        <v>0</v>
      </c>
      <c r="W412" s="51">
        <f t="shared" si="83"/>
        <v>0</v>
      </c>
      <c r="X412" s="51">
        <f t="shared" si="83"/>
        <v>0</v>
      </c>
      <c r="Y412" s="51">
        <f t="shared" si="83"/>
        <v>0</v>
      </c>
      <c r="Z412" s="51">
        <f t="shared" si="83"/>
        <v>0</v>
      </c>
      <c r="AA412" s="53">
        <f t="shared" si="72"/>
        <v>0</v>
      </c>
      <c r="AB412" s="53">
        <f>IF(C412=A_Stammdaten!$B$12,D_SAV!$Q412-D_SAV!$AC412,HLOOKUP(A_Stammdaten!$B$12-1,$AD$4:$AJ$1000,ROW(C412)-3,FALSE)-$AC412)</f>
        <v>0</v>
      </c>
      <c r="AC412" s="53">
        <f>HLOOKUP(A_Stammdaten!$B$12,$AD$4:$AJ$1000,ROW(C412)-3,FALSE)</f>
        <v>0</v>
      </c>
      <c r="AD412" s="53">
        <f t="shared" si="75"/>
        <v>0</v>
      </c>
      <c r="AE412" s="53">
        <f t="shared" si="76"/>
        <v>0</v>
      </c>
      <c r="AF412" s="53">
        <f t="shared" si="77"/>
        <v>0</v>
      </c>
      <c r="AG412" s="53">
        <f t="shared" si="78"/>
        <v>0</v>
      </c>
      <c r="AH412" s="53">
        <f t="shared" si="79"/>
        <v>0</v>
      </c>
      <c r="AI412" s="53">
        <f t="shared" si="80"/>
        <v>0</v>
      </c>
      <c r="AJ412" s="53">
        <f t="shared" si="81"/>
        <v>0</v>
      </c>
    </row>
    <row r="413" spans="1:36" x14ac:dyDescent="0.25">
      <c r="A413" s="19"/>
      <c r="B413" s="19"/>
      <c r="C413" s="37"/>
      <c r="D413" s="19"/>
      <c r="E413" s="19"/>
      <c r="F413" s="19"/>
      <c r="G413" s="19"/>
      <c r="H413" s="19"/>
      <c r="I413" s="19"/>
      <c r="J413" s="19"/>
      <c r="K413" s="19"/>
      <c r="L413" s="19"/>
      <c r="M413" s="81">
        <f>IF(C413&gt;A_Stammdaten!$B$12,0,SUM(D413,E413,G413,I413:J413)-SUM(F413,H413,K413:L413))</f>
        <v>0</v>
      </c>
      <c r="N413" s="19"/>
      <c r="O413" s="19"/>
      <c r="P413" s="19"/>
      <c r="Q413" s="81">
        <f t="shared" si="82"/>
        <v>0</v>
      </c>
      <c r="R413" s="82">
        <f>IF(ISBLANK($B413),0,VLOOKUP($B413,Listen!$A$2:$C$45,2,FALSE))</f>
        <v>0</v>
      </c>
      <c r="S413" s="82">
        <f>IF(ISBLANK($B413),0,VLOOKUP($B413,Listen!$A$2:$C$45,3,FALSE))</f>
        <v>0</v>
      </c>
      <c r="T413" s="51">
        <f t="shared" si="74"/>
        <v>0</v>
      </c>
      <c r="U413" s="51">
        <f t="shared" si="83"/>
        <v>0</v>
      </c>
      <c r="V413" s="51">
        <f t="shared" si="83"/>
        <v>0</v>
      </c>
      <c r="W413" s="51">
        <f t="shared" si="83"/>
        <v>0</v>
      </c>
      <c r="X413" s="51">
        <f t="shared" si="83"/>
        <v>0</v>
      </c>
      <c r="Y413" s="51">
        <f t="shared" si="83"/>
        <v>0</v>
      </c>
      <c r="Z413" s="51">
        <f t="shared" si="83"/>
        <v>0</v>
      </c>
      <c r="AA413" s="53">
        <f t="shared" si="72"/>
        <v>0</v>
      </c>
      <c r="AB413" s="53">
        <f>IF(C413=A_Stammdaten!$B$12,D_SAV!$Q413-D_SAV!$AC413,HLOOKUP(A_Stammdaten!$B$12-1,$AD$4:$AJ$1000,ROW(C413)-3,FALSE)-$AC413)</f>
        <v>0</v>
      </c>
      <c r="AC413" s="53">
        <f>HLOOKUP(A_Stammdaten!$B$12,$AD$4:$AJ$1000,ROW(C413)-3,FALSE)</f>
        <v>0</v>
      </c>
      <c r="AD413" s="53">
        <f t="shared" si="75"/>
        <v>0</v>
      </c>
      <c r="AE413" s="53">
        <f t="shared" si="76"/>
        <v>0</v>
      </c>
      <c r="AF413" s="53">
        <f t="shared" si="77"/>
        <v>0</v>
      </c>
      <c r="AG413" s="53">
        <f t="shared" si="78"/>
        <v>0</v>
      </c>
      <c r="AH413" s="53">
        <f t="shared" si="79"/>
        <v>0</v>
      </c>
      <c r="AI413" s="53">
        <f t="shared" si="80"/>
        <v>0</v>
      </c>
      <c r="AJ413" s="53">
        <f t="shared" si="81"/>
        <v>0</v>
      </c>
    </row>
    <row r="414" spans="1:36" x14ac:dyDescent="0.25">
      <c r="A414" s="19"/>
      <c r="B414" s="19"/>
      <c r="C414" s="37"/>
      <c r="D414" s="19"/>
      <c r="E414" s="19"/>
      <c r="F414" s="19"/>
      <c r="G414" s="19"/>
      <c r="H414" s="19"/>
      <c r="I414" s="19"/>
      <c r="J414" s="19"/>
      <c r="K414" s="19"/>
      <c r="L414" s="19"/>
      <c r="M414" s="81">
        <f>IF(C414&gt;A_Stammdaten!$B$12,0,SUM(D414,E414,G414,I414:J414)-SUM(F414,H414,K414:L414))</f>
        <v>0</v>
      </c>
      <c r="N414" s="19"/>
      <c r="O414" s="19"/>
      <c r="P414" s="19"/>
      <c r="Q414" s="81">
        <f t="shared" si="82"/>
        <v>0</v>
      </c>
      <c r="R414" s="82">
        <f>IF(ISBLANK($B414),0,VLOOKUP($B414,Listen!$A$2:$C$45,2,FALSE))</f>
        <v>0</v>
      </c>
      <c r="S414" s="82">
        <f>IF(ISBLANK($B414),0,VLOOKUP($B414,Listen!$A$2:$C$45,3,FALSE))</f>
        <v>0</v>
      </c>
      <c r="T414" s="51">
        <f t="shared" si="74"/>
        <v>0</v>
      </c>
      <c r="U414" s="51">
        <f t="shared" si="83"/>
        <v>0</v>
      </c>
      <c r="V414" s="51">
        <f t="shared" si="83"/>
        <v>0</v>
      </c>
      <c r="W414" s="51">
        <f t="shared" si="83"/>
        <v>0</v>
      </c>
      <c r="X414" s="51">
        <f t="shared" si="83"/>
        <v>0</v>
      </c>
      <c r="Y414" s="51">
        <f t="shared" si="83"/>
        <v>0</v>
      </c>
      <c r="Z414" s="51">
        <f t="shared" si="83"/>
        <v>0</v>
      </c>
      <c r="AA414" s="53">
        <f t="shared" si="72"/>
        <v>0</v>
      </c>
      <c r="AB414" s="53">
        <f>IF(C414=A_Stammdaten!$B$12,D_SAV!$Q414-D_SAV!$AC414,HLOOKUP(A_Stammdaten!$B$12-1,$AD$4:$AJ$1000,ROW(C414)-3,FALSE)-$AC414)</f>
        <v>0</v>
      </c>
      <c r="AC414" s="53">
        <f>HLOOKUP(A_Stammdaten!$B$12,$AD$4:$AJ$1000,ROW(C414)-3,FALSE)</f>
        <v>0</v>
      </c>
      <c r="AD414" s="53">
        <f t="shared" si="75"/>
        <v>0</v>
      </c>
      <c r="AE414" s="53">
        <f t="shared" si="76"/>
        <v>0</v>
      </c>
      <c r="AF414" s="53">
        <f t="shared" si="77"/>
        <v>0</v>
      </c>
      <c r="AG414" s="53">
        <f t="shared" si="78"/>
        <v>0</v>
      </c>
      <c r="AH414" s="53">
        <f t="shared" si="79"/>
        <v>0</v>
      </c>
      <c r="AI414" s="53">
        <f t="shared" si="80"/>
        <v>0</v>
      </c>
      <c r="AJ414" s="53">
        <f t="shared" si="81"/>
        <v>0</v>
      </c>
    </row>
    <row r="415" spans="1:36" x14ac:dyDescent="0.25">
      <c r="A415" s="19"/>
      <c r="B415" s="19"/>
      <c r="C415" s="37"/>
      <c r="D415" s="19"/>
      <c r="E415" s="19"/>
      <c r="F415" s="19"/>
      <c r="G415" s="19"/>
      <c r="H415" s="19"/>
      <c r="I415" s="19"/>
      <c r="J415" s="19"/>
      <c r="K415" s="19"/>
      <c r="L415" s="19"/>
      <c r="M415" s="81">
        <f>IF(C415&gt;A_Stammdaten!$B$12,0,SUM(D415,E415,G415,I415:J415)-SUM(F415,H415,K415:L415))</f>
        <v>0</v>
      </c>
      <c r="N415" s="19"/>
      <c r="O415" s="19"/>
      <c r="P415" s="19"/>
      <c r="Q415" s="81">
        <f t="shared" si="82"/>
        <v>0</v>
      </c>
      <c r="R415" s="82">
        <f>IF(ISBLANK($B415),0,VLOOKUP($B415,Listen!$A$2:$C$45,2,FALSE))</f>
        <v>0</v>
      </c>
      <c r="S415" s="82">
        <f>IF(ISBLANK($B415),0,VLOOKUP($B415,Listen!$A$2:$C$45,3,FALSE))</f>
        <v>0</v>
      </c>
      <c r="T415" s="51">
        <f t="shared" si="74"/>
        <v>0</v>
      </c>
      <c r="U415" s="51">
        <f t="shared" si="83"/>
        <v>0</v>
      </c>
      <c r="V415" s="51">
        <f t="shared" si="83"/>
        <v>0</v>
      </c>
      <c r="W415" s="51">
        <f t="shared" si="83"/>
        <v>0</v>
      </c>
      <c r="X415" s="51">
        <f t="shared" si="83"/>
        <v>0</v>
      </c>
      <c r="Y415" s="51">
        <f t="shared" si="83"/>
        <v>0</v>
      </c>
      <c r="Z415" s="51">
        <f t="shared" si="83"/>
        <v>0</v>
      </c>
      <c r="AA415" s="53">
        <f t="shared" si="72"/>
        <v>0</v>
      </c>
      <c r="AB415" s="53">
        <f>IF(C415=A_Stammdaten!$B$12,D_SAV!$Q415-D_SAV!$AC415,HLOOKUP(A_Stammdaten!$B$12-1,$AD$4:$AJ$1000,ROW(C415)-3,FALSE)-$AC415)</f>
        <v>0</v>
      </c>
      <c r="AC415" s="53">
        <f>HLOOKUP(A_Stammdaten!$B$12,$AD$4:$AJ$1000,ROW(C415)-3,FALSE)</f>
        <v>0</v>
      </c>
      <c r="AD415" s="53">
        <f t="shared" si="75"/>
        <v>0</v>
      </c>
      <c r="AE415" s="53">
        <f t="shared" si="76"/>
        <v>0</v>
      </c>
      <c r="AF415" s="53">
        <f t="shared" si="77"/>
        <v>0</v>
      </c>
      <c r="AG415" s="53">
        <f t="shared" si="78"/>
        <v>0</v>
      </c>
      <c r="AH415" s="53">
        <f t="shared" si="79"/>
        <v>0</v>
      </c>
      <c r="AI415" s="53">
        <f t="shared" si="80"/>
        <v>0</v>
      </c>
      <c r="AJ415" s="53">
        <f t="shared" si="81"/>
        <v>0</v>
      </c>
    </row>
    <row r="416" spans="1:36" x14ac:dyDescent="0.25">
      <c r="A416" s="19"/>
      <c r="B416" s="19"/>
      <c r="C416" s="37"/>
      <c r="D416" s="19"/>
      <c r="E416" s="19"/>
      <c r="F416" s="19"/>
      <c r="G416" s="19"/>
      <c r="H416" s="19"/>
      <c r="I416" s="19"/>
      <c r="J416" s="19"/>
      <c r="K416" s="19"/>
      <c r="L416" s="19"/>
      <c r="M416" s="81">
        <f>IF(C416&gt;A_Stammdaten!$B$12,0,SUM(D416,E416,G416,I416:J416)-SUM(F416,H416,K416:L416))</f>
        <v>0</v>
      </c>
      <c r="N416" s="19"/>
      <c r="O416" s="19"/>
      <c r="P416" s="19"/>
      <c r="Q416" s="81">
        <f t="shared" si="82"/>
        <v>0</v>
      </c>
      <c r="R416" s="82">
        <f>IF(ISBLANK($B416),0,VLOOKUP($B416,Listen!$A$2:$C$45,2,FALSE))</f>
        <v>0</v>
      </c>
      <c r="S416" s="82">
        <f>IF(ISBLANK($B416),0,VLOOKUP($B416,Listen!$A$2:$C$45,3,FALSE))</f>
        <v>0</v>
      </c>
      <c r="T416" s="51">
        <f t="shared" si="74"/>
        <v>0</v>
      </c>
      <c r="U416" s="51">
        <f t="shared" si="83"/>
        <v>0</v>
      </c>
      <c r="V416" s="51">
        <f t="shared" si="83"/>
        <v>0</v>
      </c>
      <c r="W416" s="51">
        <f t="shared" si="83"/>
        <v>0</v>
      </c>
      <c r="X416" s="51">
        <f t="shared" si="83"/>
        <v>0</v>
      </c>
      <c r="Y416" s="51">
        <f t="shared" si="83"/>
        <v>0</v>
      </c>
      <c r="Z416" s="51">
        <f t="shared" si="83"/>
        <v>0</v>
      </c>
      <c r="AA416" s="53">
        <f t="shared" si="72"/>
        <v>0</v>
      </c>
      <c r="AB416" s="53">
        <f>IF(C416=A_Stammdaten!$B$12,D_SAV!$Q416-D_SAV!$AC416,HLOOKUP(A_Stammdaten!$B$12-1,$AD$4:$AJ$1000,ROW(C416)-3,FALSE)-$AC416)</f>
        <v>0</v>
      </c>
      <c r="AC416" s="53">
        <f>HLOOKUP(A_Stammdaten!$B$12,$AD$4:$AJ$1000,ROW(C416)-3,FALSE)</f>
        <v>0</v>
      </c>
      <c r="AD416" s="53">
        <f t="shared" si="75"/>
        <v>0</v>
      </c>
      <c r="AE416" s="53">
        <f t="shared" si="76"/>
        <v>0</v>
      </c>
      <c r="AF416" s="53">
        <f t="shared" si="77"/>
        <v>0</v>
      </c>
      <c r="AG416" s="53">
        <f t="shared" si="78"/>
        <v>0</v>
      </c>
      <c r="AH416" s="53">
        <f t="shared" si="79"/>
        <v>0</v>
      </c>
      <c r="AI416" s="53">
        <f t="shared" si="80"/>
        <v>0</v>
      </c>
      <c r="AJ416" s="53">
        <f t="shared" si="81"/>
        <v>0</v>
      </c>
    </row>
    <row r="417" spans="1:36" x14ac:dyDescent="0.25">
      <c r="A417" s="19"/>
      <c r="B417" s="19"/>
      <c r="C417" s="37"/>
      <c r="D417" s="19"/>
      <c r="E417" s="19"/>
      <c r="F417" s="19"/>
      <c r="G417" s="19"/>
      <c r="H417" s="19"/>
      <c r="I417" s="19"/>
      <c r="J417" s="19"/>
      <c r="K417" s="19"/>
      <c r="L417" s="19"/>
      <c r="M417" s="81">
        <f>IF(C417&gt;A_Stammdaten!$B$12,0,SUM(D417,E417,G417,I417:J417)-SUM(F417,H417,K417:L417))</f>
        <v>0</v>
      </c>
      <c r="N417" s="19"/>
      <c r="O417" s="19"/>
      <c r="P417" s="19"/>
      <c r="Q417" s="81">
        <f t="shared" si="82"/>
        <v>0</v>
      </c>
      <c r="R417" s="82">
        <f>IF(ISBLANK($B417),0,VLOOKUP($B417,Listen!$A$2:$C$45,2,FALSE))</f>
        <v>0</v>
      </c>
      <c r="S417" s="82">
        <f>IF(ISBLANK($B417),0,VLOOKUP($B417,Listen!$A$2:$C$45,3,FALSE))</f>
        <v>0</v>
      </c>
      <c r="T417" s="51">
        <f t="shared" si="74"/>
        <v>0</v>
      </c>
      <c r="U417" s="51">
        <f t="shared" si="83"/>
        <v>0</v>
      </c>
      <c r="V417" s="51">
        <f t="shared" si="83"/>
        <v>0</v>
      </c>
      <c r="W417" s="51">
        <f t="shared" si="83"/>
        <v>0</v>
      </c>
      <c r="X417" s="51">
        <f t="shared" si="83"/>
        <v>0</v>
      </c>
      <c r="Y417" s="51">
        <f t="shared" si="83"/>
        <v>0</v>
      </c>
      <c r="Z417" s="51">
        <f t="shared" si="83"/>
        <v>0</v>
      </c>
      <c r="AA417" s="53">
        <f t="shared" si="72"/>
        <v>0</v>
      </c>
      <c r="AB417" s="53">
        <f>IF(C417=A_Stammdaten!$B$12,D_SAV!$Q417-D_SAV!$AC417,HLOOKUP(A_Stammdaten!$B$12-1,$AD$4:$AJ$1000,ROW(C417)-3,FALSE)-$AC417)</f>
        <v>0</v>
      </c>
      <c r="AC417" s="53">
        <f>HLOOKUP(A_Stammdaten!$B$12,$AD$4:$AJ$1000,ROW(C417)-3,FALSE)</f>
        <v>0</v>
      </c>
      <c r="AD417" s="53">
        <f t="shared" si="75"/>
        <v>0</v>
      </c>
      <c r="AE417" s="53">
        <f t="shared" si="76"/>
        <v>0</v>
      </c>
      <c r="AF417" s="53">
        <f t="shared" si="77"/>
        <v>0</v>
      </c>
      <c r="AG417" s="53">
        <f t="shared" si="78"/>
        <v>0</v>
      </c>
      <c r="AH417" s="53">
        <f t="shared" si="79"/>
        <v>0</v>
      </c>
      <c r="AI417" s="53">
        <f t="shared" si="80"/>
        <v>0</v>
      </c>
      <c r="AJ417" s="53">
        <f t="shared" si="81"/>
        <v>0</v>
      </c>
    </row>
    <row r="418" spans="1:36" x14ac:dyDescent="0.25">
      <c r="A418" s="19"/>
      <c r="B418" s="19"/>
      <c r="C418" s="37"/>
      <c r="D418" s="19"/>
      <c r="E418" s="19"/>
      <c r="F418" s="19"/>
      <c r="G418" s="19"/>
      <c r="H418" s="19"/>
      <c r="I418" s="19"/>
      <c r="J418" s="19"/>
      <c r="K418" s="19"/>
      <c r="L418" s="19"/>
      <c r="M418" s="81">
        <f>IF(C418&gt;A_Stammdaten!$B$12,0,SUM(D418,E418,G418,I418:J418)-SUM(F418,H418,K418:L418))</f>
        <v>0</v>
      </c>
      <c r="N418" s="19"/>
      <c r="O418" s="19"/>
      <c r="P418" s="19"/>
      <c r="Q418" s="81">
        <f t="shared" si="82"/>
        <v>0</v>
      </c>
      <c r="R418" s="82">
        <f>IF(ISBLANK($B418),0,VLOOKUP($B418,Listen!$A$2:$C$45,2,FALSE))</f>
        <v>0</v>
      </c>
      <c r="S418" s="82">
        <f>IF(ISBLANK($B418),0,VLOOKUP($B418,Listen!$A$2:$C$45,3,FALSE))</f>
        <v>0</v>
      </c>
      <c r="T418" s="51">
        <f t="shared" si="74"/>
        <v>0</v>
      </c>
      <c r="U418" s="51">
        <f t="shared" si="83"/>
        <v>0</v>
      </c>
      <c r="V418" s="51">
        <f t="shared" si="83"/>
        <v>0</v>
      </c>
      <c r="W418" s="51">
        <f t="shared" si="83"/>
        <v>0</v>
      </c>
      <c r="X418" s="51">
        <f t="shared" si="83"/>
        <v>0</v>
      </c>
      <c r="Y418" s="51">
        <f t="shared" si="83"/>
        <v>0</v>
      </c>
      <c r="Z418" s="51">
        <f t="shared" si="83"/>
        <v>0</v>
      </c>
      <c r="AA418" s="53">
        <f t="shared" si="72"/>
        <v>0</v>
      </c>
      <c r="AB418" s="53">
        <f>IF(C418=A_Stammdaten!$B$12,D_SAV!$Q418-D_SAV!$AC418,HLOOKUP(A_Stammdaten!$B$12-1,$AD$4:$AJ$1000,ROW(C418)-3,FALSE)-$AC418)</f>
        <v>0</v>
      </c>
      <c r="AC418" s="53">
        <f>HLOOKUP(A_Stammdaten!$B$12,$AD$4:$AJ$1000,ROW(C418)-3,FALSE)</f>
        <v>0</v>
      </c>
      <c r="AD418" s="53">
        <f t="shared" si="75"/>
        <v>0</v>
      </c>
      <c r="AE418" s="53">
        <f t="shared" si="76"/>
        <v>0</v>
      </c>
      <c r="AF418" s="53">
        <f t="shared" si="77"/>
        <v>0</v>
      </c>
      <c r="AG418" s="53">
        <f t="shared" si="78"/>
        <v>0</v>
      </c>
      <c r="AH418" s="53">
        <f t="shared" si="79"/>
        <v>0</v>
      </c>
      <c r="AI418" s="53">
        <f t="shared" si="80"/>
        <v>0</v>
      </c>
      <c r="AJ418" s="53">
        <f t="shared" si="81"/>
        <v>0</v>
      </c>
    </row>
    <row r="419" spans="1:36" x14ac:dyDescent="0.25">
      <c r="A419" s="19"/>
      <c r="B419" s="19"/>
      <c r="C419" s="37"/>
      <c r="D419" s="19"/>
      <c r="E419" s="19"/>
      <c r="F419" s="19"/>
      <c r="G419" s="19"/>
      <c r="H419" s="19"/>
      <c r="I419" s="19"/>
      <c r="J419" s="19"/>
      <c r="K419" s="19"/>
      <c r="L419" s="19"/>
      <c r="M419" s="81">
        <f>IF(C419&gt;A_Stammdaten!$B$12,0,SUM(D419,E419,G419,I419:J419)-SUM(F419,H419,K419:L419))</f>
        <v>0</v>
      </c>
      <c r="N419" s="19"/>
      <c r="O419" s="19"/>
      <c r="P419" s="19"/>
      <c r="Q419" s="81">
        <f t="shared" si="82"/>
        <v>0</v>
      </c>
      <c r="R419" s="82">
        <f>IF(ISBLANK($B419),0,VLOOKUP($B419,Listen!$A$2:$C$45,2,FALSE))</f>
        <v>0</v>
      </c>
      <c r="S419" s="82">
        <f>IF(ISBLANK($B419),0,VLOOKUP($B419,Listen!$A$2:$C$45,3,FALSE))</f>
        <v>0</v>
      </c>
      <c r="T419" s="51">
        <f t="shared" si="74"/>
        <v>0</v>
      </c>
      <c r="U419" s="51">
        <f t="shared" si="83"/>
        <v>0</v>
      </c>
      <c r="V419" s="51">
        <f t="shared" si="83"/>
        <v>0</v>
      </c>
      <c r="W419" s="51">
        <f t="shared" si="83"/>
        <v>0</v>
      </c>
      <c r="X419" s="51">
        <f t="shared" si="83"/>
        <v>0</v>
      </c>
      <c r="Y419" s="51">
        <f t="shared" si="83"/>
        <v>0</v>
      </c>
      <c r="Z419" s="51">
        <f t="shared" si="83"/>
        <v>0</v>
      </c>
      <c r="AA419" s="53">
        <f t="shared" ref="AA419:AA482" si="84">AC419+AB419</f>
        <v>0</v>
      </c>
      <c r="AB419" s="53">
        <f>IF(C419=A_Stammdaten!$B$12,D_SAV!$Q419-D_SAV!$AC419,HLOOKUP(A_Stammdaten!$B$12-1,$AD$4:$AJ$1000,ROW(C419)-3,FALSE)-$AC419)</f>
        <v>0</v>
      </c>
      <c r="AC419" s="53">
        <f>HLOOKUP(A_Stammdaten!$B$12,$AD$4:$AJ$1000,ROW(C419)-3,FALSE)</f>
        <v>0</v>
      </c>
      <c r="AD419" s="53">
        <f t="shared" si="75"/>
        <v>0</v>
      </c>
      <c r="AE419" s="53">
        <f t="shared" si="76"/>
        <v>0</v>
      </c>
      <c r="AF419" s="53">
        <f t="shared" si="77"/>
        <v>0</v>
      </c>
      <c r="AG419" s="53">
        <f t="shared" si="78"/>
        <v>0</v>
      </c>
      <c r="AH419" s="53">
        <f t="shared" si="79"/>
        <v>0</v>
      </c>
      <c r="AI419" s="53">
        <f t="shared" si="80"/>
        <v>0</v>
      </c>
      <c r="AJ419" s="53">
        <f t="shared" si="81"/>
        <v>0</v>
      </c>
    </row>
    <row r="420" spans="1:36" x14ac:dyDescent="0.25">
      <c r="A420" s="19"/>
      <c r="B420" s="19"/>
      <c r="C420" s="37"/>
      <c r="D420" s="19"/>
      <c r="E420" s="19"/>
      <c r="F420" s="19"/>
      <c r="G420" s="19"/>
      <c r="H420" s="19"/>
      <c r="I420" s="19"/>
      <c r="J420" s="19"/>
      <c r="K420" s="19"/>
      <c r="L420" s="19"/>
      <c r="M420" s="81">
        <f>IF(C420&gt;A_Stammdaten!$B$12,0,SUM(D420,E420,G420,I420:J420)-SUM(F420,H420,K420:L420))</f>
        <v>0</v>
      </c>
      <c r="N420" s="19"/>
      <c r="O420" s="19"/>
      <c r="P420" s="19"/>
      <c r="Q420" s="81">
        <f t="shared" si="82"/>
        <v>0</v>
      </c>
      <c r="R420" s="82">
        <f>IF(ISBLANK($B420),0,VLOOKUP($B420,Listen!$A$2:$C$45,2,FALSE))</f>
        <v>0</v>
      </c>
      <c r="S420" s="82">
        <f>IF(ISBLANK($B420),0,VLOOKUP($B420,Listen!$A$2:$C$45,3,FALSE))</f>
        <v>0</v>
      </c>
      <c r="T420" s="51">
        <f t="shared" si="74"/>
        <v>0</v>
      </c>
      <c r="U420" s="51">
        <f t="shared" si="83"/>
        <v>0</v>
      </c>
      <c r="V420" s="51">
        <f t="shared" si="83"/>
        <v>0</v>
      </c>
      <c r="W420" s="51">
        <f t="shared" si="83"/>
        <v>0</v>
      </c>
      <c r="X420" s="51">
        <f t="shared" si="83"/>
        <v>0</v>
      </c>
      <c r="Y420" s="51">
        <f t="shared" si="83"/>
        <v>0</v>
      </c>
      <c r="Z420" s="51">
        <f t="shared" si="83"/>
        <v>0</v>
      </c>
      <c r="AA420" s="53">
        <f t="shared" si="84"/>
        <v>0</v>
      </c>
      <c r="AB420" s="53">
        <f>IF(C420=A_Stammdaten!$B$12,D_SAV!$Q420-D_SAV!$AC420,HLOOKUP(A_Stammdaten!$B$12-1,$AD$4:$AJ$1000,ROW(C420)-3,FALSE)-$AC420)</f>
        <v>0</v>
      </c>
      <c r="AC420" s="53">
        <f>HLOOKUP(A_Stammdaten!$B$12,$AD$4:$AJ$1000,ROW(C420)-3,FALSE)</f>
        <v>0</v>
      </c>
      <c r="AD420" s="53">
        <f t="shared" si="75"/>
        <v>0</v>
      </c>
      <c r="AE420" s="53">
        <f t="shared" si="76"/>
        <v>0</v>
      </c>
      <c r="AF420" s="53">
        <f t="shared" si="77"/>
        <v>0</v>
      </c>
      <c r="AG420" s="53">
        <f t="shared" si="78"/>
        <v>0</v>
      </c>
      <c r="AH420" s="53">
        <f t="shared" si="79"/>
        <v>0</v>
      </c>
      <c r="AI420" s="53">
        <f t="shared" si="80"/>
        <v>0</v>
      </c>
      <c r="AJ420" s="53">
        <f t="shared" si="81"/>
        <v>0</v>
      </c>
    </row>
    <row r="421" spans="1:36" x14ac:dyDescent="0.25">
      <c r="A421" s="19"/>
      <c r="B421" s="19"/>
      <c r="C421" s="37"/>
      <c r="D421" s="19"/>
      <c r="E421" s="19"/>
      <c r="F421" s="19"/>
      <c r="G421" s="19"/>
      <c r="H421" s="19"/>
      <c r="I421" s="19"/>
      <c r="J421" s="19"/>
      <c r="K421" s="19"/>
      <c r="L421" s="19"/>
      <c r="M421" s="81">
        <f>IF(C421&gt;A_Stammdaten!$B$12,0,SUM(D421,E421,G421,I421:J421)-SUM(F421,H421,K421:L421))</f>
        <v>0</v>
      </c>
      <c r="N421" s="19"/>
      <c r="O421" s="19"/>
      <c r="P421" s="19"/>
      <c r="Q421" s="81">
        <f t="shared" si="82"/>
        <v>0</v>
      </c>
      <c r="R421" s="82">
        <f>IF(ISBLANK($B421),0,VLOOKUP($B421,Listen!$A$2:$C$45,2,FALSE))</f>
        <v>0</v>
      </c>
      <c r="S421" s="82">
        <f>IF(ISBLANK($B421),0,VLOOKUP($B421,Listen!$A$2:$C$45,3,FALSE))</f>
        <v>0</v>
      </c>
      <c r="T421" s="51">
        <f t="shared" si="74"/>
        <v>0</v>
      </c>
      <c r="U421" s="51">
        <f t="shared" si="83"/>
        <v>0</v>
      </c>
      <c r="V421" s="51">
        <f t="shared" si="83"/>
        <v>0</v>
      </c>
      <c r="W421" s="51">
        <f t="shared" si="83"/>
        <v>0</v>
      </c>
      <c r="X421" s="51">
        <f t="shared" si="83"/>
        <v>0</v>
      </c>
      <c r="Y421" s="51">
        <f t="shared" si="83"/>
        <v>0</v>
      </c>
      <c r="Z421" s="51">
        <f t="shared" si="83"/>
        <v>0</v>
      </c>
      <c r="AA421" s="53">
        <f t="shared" si="84"/>
        <v>0</v>
      </c>
      <c r="AB421" s="53">
        <f>IF(C421=A_Stammdaten!$B$12,D_SAV!$Q421-D_SAV!$AC421,HLOOKUP(A_Stammdaten!$B$12-1,$AD$4:$AJ$1000,ROW(C421)-3,FALSE)-$AC421)</f>
        <v>0</v>
      </c>
      <c r="AC421" s="53">
        <f>HLOOKUP(A_Stammdaten!$B$12,$AD$4:$AJ$1000,ROW(C421)-3,FALSE)</f>
        <v>0</v>
      </c>
      <c r="AD421" s="53">
        <f t="shared" si="75"/>
        <v>0</v>
      </c>
      <c r="AE421" s="53">
        <f t="shared" si="76"/>
        <v>0</v>
      </c>
      <c r="AF421" s="53">
        <f t="shared" si="77"/>
        <v>0</v>
      </c>
      <c r="AG421" s="53">
        <f t="shared" si="78"/>
        <v>0</v>
      </c>
      <c r="AH421" s="53">
        <f t="shared" si="79"/>
        <v>0</v>
      </c>
      <c r="AI421" s="53">
        <f t="shared" si="80"/>
        <v>0</v>
      </c>
      <c r="AJ421" s="53">
        <f t="shared" si="81"/>
        <v>0</v>
      </c>
    </row>
    <row r="422" spans="1:36" x14ac:dyDescent="0.25">
      <c r="A422" s="19"/>
      <c r="B422" s="19"/>
      <c r="C422" s="37"/>
      <c r="D422" s="19"/>
      <c r="E422" s="19"/>
      <c r="F422" s="19"/>
      <c r="G422" s="19"/>
      <c r="H422" s="19"/>
      <c r="I422" s="19"/>
      <c r="J422" s="19"/>
      <c r="K422" s="19"/>
      <c r="L422" s="19"/>
      <c r="M422" s="81">
        <f>IF(C422&gt;A_Stammdaten!$B$12,0,SUM(D422,E422,G422,I422:J422)-SUM(F422,H422,K422:L422))</f>
        <v>0</v>
      </c>
      <c r="N422" s="19"/>
      <c r="O422" s="19"/>
      <c r="P422" s="19"/>
      <c r="Q422" s="81">
        <f t="shared" si="82"/>
        <v>0</v>
      </c>
      <c r="R422" s="82">
        <f>IF(ISBLANK($B422),0,VLOOKUP($B422,Listen!$A$2:$C$45,2,FALSE))</f>
        <v>0</v>
      </c>
      <c r="S422" s="82">
        <f>IF(ISBLANK($B422),0,VLOOKUP($B422,Listen!$A$2:$C$45,3,FALSE))</f>
        <v>0</v>
      </c>
      <c r="T422" s="51">
        <f t="shared" si="74"/>
        <v>0</v>
      </c>
      <c r="U422" s="51">
        <f t="shared" si="83"/>
        <v>0</v>
      </c>
      <c r="V422" s="51">
        <f t="shared" si="83"/>
        <v>0</v>
      </c>
      <c r="W422" s="51">
        <f t="shared" si="83"/>
        <v>0</v>
      </c>
      <c r="X422" s="51">
        <f t="shared" si="83"/>
        <v>0</v>
      </c>
      <c r="Y422" s="51">
        <f t="shared" si="83"/>
        <v>0</v>
      </c>
      <c r="Z422" s="51">
        <f t="shared" si="83"/>
        <v>0</v>
      </c>
      <c r="AA422" s="53">
        <f t="shared" si="84"/>
        <v>0</v>
      </c>
      <c r="AB422" s="53">
        <f>IF(C422=A_Stammdaten!$B$12,D_SAV!$Q422-D_SAV!$AC422,HLOOKUP(A_Stammdaten!$B$12-1,$AD$4:$AJ$1000,ROW(C422)-3,FALSE)-$AC422)</f>
        <v>0</v>
      </c>
      <c r="AC422" s="53">
        <f>HLOOKUP(A_Stammdaten!$B$12,$AD$4:$AJ$1000,ROW(C422)-3,FALSE)</f>
        <v>0</v>
      </c>
      <c r="AD422" s="53">
        <f t="shared" si="75"/>
        <v>0</v>
      </c>
      <c r="AE422" s="53">
        <f t="shared" si="76"/>
        <v>0</v>
      </c>
      <c r="AF422" s="53">
        <f t="shared" si="77"/>
        <v>0</v>
      </c>
      <c r="AG422" s="53">
        <f t="shared" si="78"/>
        <v>0</v>
      </c>
      <c r="AH422" s="53">
        <f t="shared" si="79"/>
        <v>0</v>
      </c>
      <c r="AI422" s="53">
        <f t="shared" si="80"/>
        <v>0</v>
      </c>
      <c r="AJ422" s="53">
        <f t="shared" si="81"/>
        <v>0</v>
      </c>
    </row>
    <row r="423" spans="1:36" x14ac:dyDescent="0.25">
      <c r="A423" s="19"/>
      <c r="B423" s="19"/>
      <c r="C423" s="37"/>
      <c r="D423" s="19"/>
      <c r="E423" s="19"/>
      <c r="F423" s="19"/>
      <c r="G423" s="19"/>
      <c r="H423" s="19"/>
      <c r="I423" s="19"/>
      <c r="J423" s="19"/>
      <c r="K423" s="19"/>
      <c r="L423" s="19"/>
      <c r="M423" s="81">
        <f>IF(C423&gt;A_Stammdaten!$B$12,0,SUM(D423,E423,G423,I423:J423)-SUM(F423,H423,K423:L423))</f>
        <v>0</v>
      </c>
      <c r="N423" s="19"/>
      <c r="O423" s="19"/>
      <c r="P423" s="19"/>
      <c r="Q423" s="81">
        <f t="shared" si="82"/>
        <v>0</v>
      </c>
      <c r="R423" s="82">
        <f>IF(ISBLANK($B423),0,VLOOKUP($B423,Listen!$A$2:$C$45,2,FALSE))</f>
        <v>0</v>
      </c>
      <c r="S423" s="82">
        <f>IF(ISBLANK($B423),0,VLOOKUP($B423,Listen!$A$2:$C$45,3,FALSE))</f>
        <v>0</v>
      </c>
      <c r="T423" s="51">
        <f t="shared" si="74"/>
        <v>0</v>
      </c>
      <c r="U423" s="51">
        <f t="shared" si="83"/>
        <v>0</v>
      </c>
      <c r="V423" s="51">
        <f t="shared" si="83"/>
        <v>0</v>
      </c>
      <c r="W423" s="51">
        <f t="shared" si="83"/>
        <v>0</v>
      </c>
      <c r="X423" s="51">
        <f t="shared" si="83"/>
        <v>0</v>
      </c>
      <c r="Y423" s="51">
        <f t="shared" si="83"/>
        <v>0</v>
      </c>
      <c r="Z423" s="51">
        <f t="shared" si="83"/>
        <v>0</v>
      </c>
      <c r="AA423" s="53">
        <f t="shared" si="84"/>
        <v>0</v>
      </c>
      <c r="AB423" s="53">
        <f>IF(C423=A_Stammdaten!$B$12,D_SAV!$Q423-D_SAV!$AC423,HLOOKUP(A_Stammdaten!$B$12-1,$AD$4:$AJ$1000,ROW(C423)-3,FALSE)-$AC423)</f>
        <v>0</v>
      </c>
      <c r="AC423" s="53">
        <f>HLOOKUP(A_Stammdaten!$B$12,$AD$4:$AJ$1000,ROW(C423)-3,FALSE)</f>
        <v>0</v>
      </c>
      <c r="AD423" s="53">
        <f t="shared" si="75"/>
        <v>0</v>
      </c>
      <c r="AE423" s="53">
        <f t="shared" si="76"/>
        <v>0</v>
      </c>
      <c r="AF423" s="53">
        <f t="shared" si="77"/>
        <v>0</v>
      </c>
      <c r="AG423" s="53">
        <f t="shared" si="78"/>
        <v>0</v>
      </c>
      <c r="AH423" s="53">
        <f t="shared" si="79"/>
        <v>0</v>
      </c>
      <c r="AI423" s="53">
        <f t="shared" si="80"/>
        <v>0</v>
      </c>
      <c r="AJ423" s="53">
        <f t="shared" si="81"/>
        <v>0</v>
      </c>
    </row>
    <row r="424" spans="1:36" x14ac:dyDescent="0.25">
      <c r="A424" s="19"/>
      <c r="B424" s="19"/>
      <c r="C424" s="37"/>
      <c r="D424" s="19"/>
      <c r="E424" s="19"/>
      <c r="F424" s="19"/>
      <c r="G424" s="19"/>
      <c r="H424" s="19"/>
      <c r="I424" s="19"/>
      <c r="J424" s="19"/>
      <c r="K424" s="19"/>
      <c r="L424" s="19"/>
      <c r="M424" s="81">
        <f>IF(C424&gt;A_Stammdaten!$B$12,0,SUM(D424,E424,G424,I424:J424)-SUM(F424,H424,K424:L424))</f>
        <v>0</v>
      </c>
      <c r="N424" s="19"/>
      <c r="O424" s="19"/>
      <c r="P424" s="19"/>
      <c r="Q424" s="81">
        <f t="shared" si="82"/>
        <v>0</v>
      </c>
      <c r="R424" s="82">
        <f>IF(ISBLANK($B424),0,VLOOKUP($B424,Listen!$A$2:$C$45,2,FALSE))</f>
        <v>0</v>
      </c>
      <c r="S424" s="82">
        <f>IF(ISBLANK($B424),0,VLOOKUP($B424,Listen!$A$2:$C$45,3,FALSE))</f>
        <v>0</v>
      </c>
      <c r="T424" s="51">
        <f t="shared" si="74"/>
        <v>0</v>
      </c>
      <c r="U424" s="51">
        <f t="shared" si="83"/>
        <v>0</v>
      </c>
      <c r="V424" s="51">
        <f t="shared" si="83"/>
        <v>0</v>
      </c>
      <c r="W424" s="51">
        <f t="shared" si="83"/>
        <v>0</v>
      </c>
      <c r="X424" s="51">
        <f t="shared" si="83"/>
        <v>0</v>
      </c>
      <c r="Y424" s="51">
        <f t="shared" si="83"/>
        <v>0</v>
      </c>
      <c r="Z424" s="51">
        <f t="shared" si="83"/>
        <v>0</v>
      </c>
      <c r="AA424" s="53">
        <f t="shared" si="84"/>
        <v>0</v>
      </c>
      <c r="AB424" s="53">
        <f>IF(C424=A_Stammdaten!$B$12,D_SAV!$Q424-D_SAV!$AC424,HLOOKUP(A_Stammdaten!$B$12-1,$AD$4:$AJ$1000,ROW(C424)-3,FALSE)-$AC424)</f>
        <v>0</v>
      </c>
      <c r="AC424" s="53">
        <f>HLOOKUP(A_Stammdaten!$B$12,$AD$4:$AJ$1000,ROW(C424)-3,FALSE)</f>
        <v>0</v>
      </c>
      <c r="AD424" s="53">
        <f t="shared" si="75"/>
        <v>0</v>
      </c>
      <c r="AE424" s="53">
        <f t="shared" si="76"/>
        <v>0</v>
      </c>
      <c r="AF424" s="53">
        <f t="shared" si="77"/>
        <v>0</v>
      </c>
      <c r="AG424" s="53">
        <f t="shared" si="78"/>
        <v>0</v>
      </c>
      <c r="AH424" s="53">
        <f t="shared" si="79"/>
        <v>0</v>
      </c>
      <c r="AI424" s="53">
        <f t="shared" si="80"/>
        <v>0</v>
      </c>
      <c r="AJ424" s="53">
        <f t="shared" si="81"/>
        <v>0</v>
      </c>
    </row>
    <row r="425" spans="1:36" x14ac:dyDescent="0.25">
      <c r="A425" s="19"/>
      <c r="B425" s="19"/>
      <c r="C425" s="37"/>
      <c r="D425" s="19"/>
      <c r="E425" s="19"/>
      <c r="F425" s="19"/>
      <c r="G425" s="19"/>
      <c r="H425" s="19"/>
      <c r="I425" s="19"/>
      <c r="J425" s="19"/>
      <c r="K425" s="19"/>
      <c r="L425" s="19"/>
      <c r="M425" s="81">
        <f>IF(C425&gt;A_Stammdaten!$B$12,0,SUM(D425,E425,G425,I425:J425)-SUM(F425,H425,K425:L425))</f>
        <v>0</v>
      </c>
      <c r="N425" s="19"/>
      <c r="O425" s="19"/>
      <c r="P425" s="19"/>
      <c r="Q425" s="81">
        <f t="shared" si="82"/>
        <v>0</v>
      </c>
      <c r="R425" s="82">
        <f>IF(ISBLANK($B425),0,VLOOKUP($B425,Listen!$A$2:$C$45,2,FALSE))</f>
        <v>0</v>
      </c>
      <c r="S425" s="82">
        <f>IF(ISBLANK($B425),0,VLOOKUP($B425,Listen!$A$2:$C$45,3,FALSE))</f>
        <v>0</v>
      </c>
      <c r="T425" s="51">
        <f t="shared" si="74"/>
        <v>0</v>
      </c>
      <c r="U425" s="51">
        <f t="shared" si="83"/>
        <v>0</v>
      </c>
      <c r="V425" s="51">
        <f t="shared" si="83"/>
        <v>0</v>
      </c>
      <c r="W425" s="51">
        <f t="shared" si="83"/>
        <v>0</v>
      </c>
      <c r="X425" s="51">
        <f t="shared" si="83"/>
        <v>0</v>
      </c>
      <c r="Y425" s="51">
        <f t="shared" si="83"/>
        <v>0</v>
      </c>
      <c r="Z425" s="51">
        <f t="shared" si="83"/>
        <v>0</v>
      </c>
      <c r="AA425" s="53">
        <f t="shared" si="84"/>
        <v>0</v>
      </c>
      <c r="AB425" s="53">
        <f>IF(C425=A_Stammdaten!$B$12,D_SAV!$Q425-D_SAV!$AC425,HLOOKUP(A_Stammdaten!$B$12-1,$AD$4:$AJ$1000,ROW(C425)-3,FALSE)-$AC425)</f>
        <v>0</v>
      </c>
      <c r="AC425" s="53">
        <f>HLOOKUP(A_Stammdaten!$B$12,$AD$4:$AJ$1000,ROW(C425)-3,FALSE)</f>
        <v>0</v>
      </c>
      <c r="AD425" s="53">
        <f t="shared" si="75"/>
        <v>0</v>
      </c>
      <c r="AE425" s="53">
        <f t="shared" si="76"/>
        <v>0</v>
      </c>
      <c r="AF425" s="53">
        <f t="shared" si="77"/>
        <v>0</v>
      </c>
      <c r="AG425" s="53">
        <f t="shared" si="78"/>
        <v>0</v>
      </c>
      <c r="AH425" s="53">
        <f t="shared" si="79"/>
        <v>0</v>
      </c>
      <c r="AI425" s="53">
        <f t="shared" si="80"/>
        <v>0</v>
      </c>
      <c r="AJ425" s="53">
        <f t="shared" si="81"/>
        <v>0</v>
      </c>
    </row>
    <row r="426" spans="1:36" x14ac:dyDescent="0.25">
      <c r="A426" s="19"/>
      <c r="B426" s="19"/>
      <c r="C426" s="37"/>
      <c r="D426" s="19"/>
      <c r="E426" s="19"/>
      <c r="F426" s="19"/>
      <c r="G426" s="19"/>
      <c r="H426" s="19"/>
      <c r="I426" s="19"/>
      <c r="J426" s="19"/>
      <c r="K426" s="19"/>
      <c r="L426" s="19"/>
      <c r="M426" s="81">
        <f>IF(C426&gt;A_Stammdaten!$B$12,0,SUM(D426,E426,G426,I426:J426)-SUM(F426,H426,K426:L426))</f>
        <v>0</v>
      </c>
      <c r="N426" s="19"/>
      <c r="O426" s="19"/>
      <c r="P426" s="19"/>
      <c r="Q426" s="81">
        <f t="shared" si="82"/>
        <v>0</v>
      </c>
      <c r="R426" s="82">
        <f>IF(ISBLANK($B426),0,VLOOKUP($B426,Listen!$A$2:$C$45,2,FALSE))</f>
        <v>0</v>
      </c>
      <c r="S426" s="82">
        <f>IF(ISBLANK($B426),0,VLOOKUP($B426,Listen!$A$2:$C$45,3,FALSE))</f>
        <v>0</v>
      </c>
      <c r="T426" s="51">
        <f t="shared" si="74"/>
        <v>0</v>
      </c>
      <c r="U426" s="51">
        <f t="shared" si="83"/>
        <v>0</v>
      </c>
      <c r="V426" s="51">
        <f t="shared" si="83"/>
        <v>0</v>
      </c>
      <c r="W426" s="51">
        <f t="shared" si="83"/>
        <v>0</v>
      </c>
      <c r="X426" s="51">
        <f t="shared" si="83"/>
        <v>0</v>
      </c>
      <c r="Y426" s="51">
        <f t="shared" si="83"/>
        <v>0</v>
      </c>
      <c r="Z426" s="51">
        <f t="shared" si="83"/>
        <v>0</v>
      </c>
      <c r="AA426" s="53">
        <f t="shared" si="84"/>
        <v>0</v>
      </c>
      <c r="AB426" s="53">
        <f>IF(C426=A_Stammdaten!$B$12,D_SAV!$Q426-D_SAV!$AC426,HLOOKUP(A_Stammdaten!$B$12-1,$AD$4:$AJ$1000,ROW(C426)-3,FALSE)-$AC426)</f>
        <v>0</v>
      </c>
      <c r="AC426" s="53">
        <f>HLOOKUP(A_Stammdaten!$B$12,$AD$4:$AJ$1000,ROW(C426)-3,FALSE)</f>
        <v>0</v>
      </c>
      <c r="AD426" s="53">
        <f t="shared" si="75"/>
        <v>0</v>
      </c>
      <c r="AE426" s="53">
        <f t="shared" si="76"/>
        <v>0</v>
      </c>
      <c r="AF426" s="53">
        <f t="shared" si="77"/>
        <v>0</v>
      </c>
      <c r="AG426" s="53">
        <f t="shared" si="78"/>
        <v>0</v>
      </c>
      <c r="AH426" s="53">
        <f t="shared" si="79"/>
        <v>0</v>
      </c>
      <c r="AI426" s="53">
        <f t="shared" si="80"/>
        <v>0</v>
      </c>
      <c r="AJ426" s="53">
        <f t="shared" si="81"/>
        <v>0</v>
      </c>
    </row>
    <row r="427" spans="1:36" x14ac:dyDescent="0.25">
      <c r="A427" s="19"/>
      <c r="B427" s="19"/>
      <c r="C427" s="37"/>
      <c r="D427" s="19"/>
      <c r="E427" s="19"/>
      <c r="F427" s="19"/>
      <c r="G427" s="19"/>
      <c r="H427" s="19"/>
      <c r="I427" s="19"/>
      <c r="J427" s="19"/>
      <c r="K427" s="19"/>
      <c r="L427" s="19"/>
      <c r="M427" s="81">
        <f>IF(C427&gt;A_Stammdaten!$B$12,0,SUM(D427,E427,G427,I427:J427)-SUM(F427,H427,K427:L427))</f>
        <v>0</v>
      </c>
      <c r="N427" s="19"/>
      <c r="O427" s="19"/>
      <c r="P427" s="19"/>
      <c r="Q427" s="81">
        <f t="shared" si="82"/>
        <v>0</v>
      </c>
      <c r="R427" s="82">
        <f>IF(ISBLANK($B427),0,VLOOKUP($B427,Listen!$A$2:$C$45,2,FALSE))</f>
        <v>0</v>
      </c>
      <c r="S427" s="82">
        <f>IF(ISBLANK($B427),0,VLOOKUP($B427,Listen!$A$2:$C$45,3,FALSE))</f>
        <v>0</v>
      </c>
      <c r="T427" s="51">
        <f t="shared" si="74"/>
        <v>0</v>
      </c>
      <c r="U427" s="51">
        <f t="shared" si="83"/>
        <v>0</v>
      </c>
      <c r="V427" s="51">
        <f t="shared" si="83"/>
        <v>0</v>
      </c>
      <c r="W427" s="51">
        <f t="shared" si="83"/>
        <v>0</v>
      </c>
      <c r="X427" s="51">
        <f t="shared" si="83"/>
        <v>0</v>
      </c>
      <c r="Y427" s="51">
        <f t="shared" si="83"/>
        <v>0</v>
      </c>
      <c r="Z427" s="51">
        <f t="shared" si="83"/>
        <v>0</v>
      </c>
      <c r="AA427" s="53">
        <f t="shared" si="84"/>
        <v>0</v>
      </c>
      <c r="AB427" s="53">
        <f>IF(C427=A_Stammdaten!$B$12,D_SAV!$Q427-D_SAV!$AC427,HLOOKUP(A_Stammdaten!$B$12-1,$AD$4:$AJ$1000,ROW(C427)-3,FALSE)-$AC427)</f>
        <v>0</v>
      </c>
      <c r="AC427" s="53">
        <f>HLOOKUP(A_Stammdaten!$B$12,$AD$4:$AJ$1000,ROW(C427)-3,FALSE)</f>
        <v>0</v>
      </c>
      <c r="AD427" s="53">
        <f t="shared" si="75"/>
        <v>0</v>
      </c>
      <c r="AE427" s="53">
        <f t="shared" si="76"/>
        <v>0</v>
      </c>
      <c r="AF427" s="53">
        <f t="shared" si="77"/>
        <v>0</v>
      </c>
      <c r="AG427" s="53">
        <f t="shared" si="78"/>
        <v>0</v>
      </c>
      <c r="AH427" s="53">
        <f t="shared" si="79"/>
        <v>0</v>
      </c>
      <c r="AI427" s="53">
        <f t="shared" si="80"/>
        <v>0</v>
      </c>
      <c r="AJ427" s="53">
        <f t="shared" si="81"/>
        <v>0</v>
      </c>
    </row>
    <row r="428" spans="1:36" x14ac:dyDescent="0.25">
      <c r="A428" s="19"/>
      <c r="B428" s="19"/>
      <c r="C428" s="37"/>
      <c r="D428" s="19"/>
      <c r="E428" s="19"/>
      <c r="F428" s="19"/>
      <c r="G428" s="19"/>
      <c r="H428" s="19"/>
      <c r="I428" s="19"/>
      <c r="J428" s="19"/>
      <c r="K428" s="19"/>
      <c r="L428" s="19"/>
      <c r="M428" s="81">
        <f>IF(C428&gt;A_Stammdaten!$B$12,0,SUM(D428,E428,G428,I428:J428)-SUM(F428,H428,K428:L428))</f>
        <v>0</v>
      </c>
      <c r="N428" s="19"/>
      <c r="O428" s="19"/>
      <c r="P428" s="19"/>
      <c r="Q428" s="81">
        <f t="shared" si="82"/>
        <v>0</v>
      </c>
      <c r="R428" s="82">
        <f>IF(ISBLANK($B428),0,VLOOKUP($B428,Listen!$A$2:$C$45,2,FALSE))</f>
        <v>0</v>
      </c>
      <c r="S428" s="82">
        <f>IF(ISBLANK($B428),0,VLOOKUP($B428,Listen!$A$2:$C$45,3,FALSE))</f>
        <v>0</v>
      </c>
      <c r="T428" s="51">
        <f t="shared" si="74"/>
        <v>0</v>
      </c>
      <c r="U428" s="51">
        <f t="shared" si="83"/>
        <v>0</v>
      </c>
      <c r="V428" s="51">
        <f t="shared" si="83"/>
        <v>0</v>
      </c>
      <c r="W428" s="51">
        <f t="shared" si="83"/>
        <v>0</v>
      </c>
      <c r="X428" s="51">
        <f t="shared" si="83"/>
        <v>0</v>
      </c>
      <c r="Y428" s="51">
        <f t="shared" si="83"/>
        <v>0</v>
      </c>
      <c r="Z428" s="51">
        <f t="shared" si="83"/>
        <v>0</v>
      </c>
      <c r="AA428" s="53">
        <f t="shared" si="84"/>
        <v>0</v>
      </c>
      <c r="AB428" s="53">
        <f>IF(C428=A_Stammdaten!$B$12,D_SAV!$Q428-D_SAV!$AC428,HLOOKUP(A_Stammdaten!$B$12-1,$AD$4:$AJ$1000,ROW(C428)-3,FALSE)-$AC428)</f>
        <v>0</v>
      </c>
      <c r="AC428" s="53">
        <f>HLOOKUP(A_Stammdaten!$B$12,$AD$4:$AJ$1000,ROW(C428)-3,FALSE)</f>
        <v>0</v>
      </c>
      <c r="AD428" s="53">
        <f t="shared" si="75"/>
        <v>0</v>
      </c>
      <c r="AE428" s="53">
        <f t="shared" si="76"/>
        <v>0</v>
      </c>
      <c r="AF428" s="53">
        <f t="shared" si="77"/>
        <v>0</v>
      </c>
      <c r="AG428" s="53">
        <f t="shared" si="78"/>
        <v>0</v>
      </c>
      <c r="AH428" s="53">
        <f t="shared" si="79"/>
        <v>0</v>
      </c>
      <c r="AI428" s="53">
        <f t="shared" si="80"/>
        <v>0</v>
      </c>
      <c r="AJ428" s="53">
        <f t="shared" si="81"/>
        <v>0</v>
      </c>
    </row>
    <row r="429" spans="1:36" x14ac:dyDescent="0.25">
      <c r="A429" s="19"/>
      <c r="B429" s="19"/>
      <c r="C429" s="37"/>
      <c r="D429" s="19"/>
      <c r="E429" s="19"/>
      <c r="F429" s="19"/>
      <c r="G429" s="19"/>
      <c r="H429" s="19"/>
      <c r="I429" s="19"/>
      <c r="J429" s="19"/>
      <c r="K429" s="19"/>
      <c r="L429" s="19"/>
      <c r="M429" s="81">
        <f>IF(C429&gt;A_Stammdaten!$B$12,0,SUM(D429,E429,G429,I429:J429)-SUM(F429,H429,K429:L429))</f>
        <v>0</v>
      </c>
      <c r="N429" s="19"/>
      <c r="O429" s="19"/>
      <c r="P429" s="19"/>
      <c r="Q429" s="81">
        <f t="shared" si="82"/>
        <v>0</v>
      </c>
      <c r="R429" s="82">
        <f>IF(ISBLANK($B429),0,VLOOKUP($B429,Listen!$A$2:$C$45,2,FALSE))</f>
        <v>0</v>
      </c>
      <c r="S429" s="82">
        <f>IF(ISBLANK($B429),0,VLOOKUP($B429,Listen!$A$2:$C$45,3,FALSE))</f>
        <v>0</v>
      </c>
      <c r="T429" s="51">
        <f t="shared" si="74"/>
        <v>0</v>
      </c>
      <c r="U429" s="51">
        <f t="shared" si="83"/>
        <v>0</v>
      </c>
      <c r="V429" s="51">
        <f t="shared" si="83"/>
        <v>0</v>
      </c>
      <c r="W429" s="51">
        <f t="shared" si="83"/>
        <v>0</v>
      </c>
      <c r="X429" s="51">
        <f t="shared" si="83"/>
        <v>0</v>
      </c>
      <c r="Y429" s="51">
        <f t="shared" si="83"/>
        <v>0</v>
      </c>
      <c r="Z429" s="51">
        <f t="shared" si="83"/>
        <v>0</v>
      </c>
      <c r="AA429" s="53">
        <f t="shared" si="84"/>
        <v>0</v>
      </c>
      <c r="AB429" s="53">
        <f>IF(C429=A_Stammdaten!$B$12,D_SAV!$Q429-D_SAV!$AC429,HLOOKUP(A_Stammdaten!$B$12-1,$AD$4:$AJ$1000,ROW(C429)-3,FALSE)-$AC429)</f>
        <v>0</v>
      </c>
      <c r="AC429" s="53">
        <f>HLOOKUP(A_Stammdaten!$B$12,$AD$4:$AJ$1000,ROW(C429)-3,FALSE)</f>
        <v>0</v>
      </c>
      <c r="AD429" s="53">
        <f t="shared" si="75"/>
        <v>0</v>
      </c>
      <c r="AE429" s="53">
        <f t="shared" si="76"/>
        <v>0</v>
      </c>
      <c r="AF429" s="53">
        <f t="shared" si="77"/>
        <v>0</v>
      </c>
      <c r="AG429" s="53">
        <f t="shared" si="78"/>
        <v>0</v>
      </c>
      <c r="AH429" s="53">
        <f t="shared" si="79"/>
        <v>0</v>
      </c>
      <c r="AI429" s="53">
        <f t="shared" si="80"/>
        <v>0</v>
      </c>
      <c r="AJ429" s="53">
        <f t="shared" si="81"/>
        <v>0</v>
      </c>
    </row>
    <row r="430" spans="1:36" x14ac:dyDescent="0.25">
      <c r="A430" s="19"/>
      <c r="B430" s="19"/>
      <c r="C430" s="37"/>
      <c r="D430" s="19"/>
      <c r="E430" s="19"/>
      <c r="F430" s="19"/>
      <c r="G430" s="19"/>
      <c r="H430" s="19"/>
      <c r="I430" s="19"/>
      <c r="J430" s="19"/>
      <c r="K430" s="19"/>
      <c r="L430" s="19"/>
      <c r="M430" s="81">
        <f>IF(C430&gt;A_Stammdaten!$B$12,0,SUM(D430,E430,G430,I430:J430)-SUM(F430,H430,K430:L430))</f>
        <v>0</v>
      </c>
      <c r="N430" s="19"/>
      <c r="O430" s="19"/>
      <c r="P430" s="19"/>
      <c r="Q430" s="81">
        <f t="shared" si="82"/>
        <v>0</v>
      </c>
      <c r="R430" s="82">
        <f>IF(ISBLANK($B430),0,VLOOKUP($B430,Listen!$A$2:$C$45,2,FALSE))</f>
        <v>0</v>
      </c>
      <c r="S430" s="82">
        <f>IF(ISBLANK($B430),0,VLOOKUP($B430,Listen!$A$2:$C$45,3,FALSE))</f>
        <v>0</v>
      </c>
      <c r="T430" s="51">
        <f t="shared" si="74"/>
        <v>0</v>
      </c>
      <c r="U430" s="51">
        <f t="shared" si="83"/>
        <v>0</v>
      </c>
      <c r="V430" s="51">
        <f t="shared" si="83"/>
        <v>0</v>
      </c>
      <c r="W430" s="51">
        <f t="shared" si="83"/>
        <v>0</v>
      </c>
      <c r="X430" s="51">
        <f t="shared" si="83"/>
        <v>0</v>
      </c>
      <c r="Y430" s="51">
        <f t="shared" si="83"/>
        <v>0</v>
      </c>
      <c r="Z430" s="51">
        <f t="shared" si="83"/>
        <v>0</v>
      </c>
      <c r="AA430" s="53">
        <f t="shared" si="84"/>
        <v>0</v>
      </c>
      <c r="AB430" s="53">
        <f>IF(C430=A_Stammdaten!$B$12,D_SAV!$Q430-D_SAV!$AC430,HLOOKUP(A_Stammdaten!$B$12-1,$AD$4:$AJ$1000,ROW(C430)-3,FALSE)-$AC430)</f>
        <v>0</v>
      </c>
      <c r="AC430" s="53">
        <f>HLOOKUP(A_Stammdaten!$B$12,$AD$4:$AJ$1000,ROW(C430)-3,FALSE)</f>
        <v>0</v>
      </c>
      <c r="AD430" s="53">
        <f t="shared" si="75"/>
        <v>0</v>
      </c>
      <c r="AE430" s="53">
        <f t="shared" si="76"/>
        <v>0</v>
      </c>
      <c r="AF430" s="53">
        <f t="shared" si="77"/>
        <v>0</v>
      </c>
      <c r="AG430" s="53">
        <f t="shared" si="78"/>
        <v>0</v>
      </c>
      <c r="AH430" s="53">
        <f t="shared" si="79"/>
        <v>0</v>
      </c>
      <c r="AI430" s="53">
        <f t="shared" si="80"/>
        <v>0</v>
      </c>
      <c r="AJ430" s="53">
        <f t="shared" si="81"/>
        <v>0</v>
      </c>
    </row>
    <row r="431" spans="1:36" x14ac:dyDescent="0.25">
      <c r="A431" s="19"/>
      <c r="B431" s="19"/>
      <c r="C431" s="37"/>
      <c r="D431" s="19"/>
      <c r="E431" s="19"/>
      <c r="F431" s="19"/>
      <c r="G431" s="19"/>
      <c r="H431" s="19"/>
      <c r="I431" s="19"/>
      <c r="J431" s="19"/>
      <c r="K431" s="19"/>
      <c r="L431" s="19"/>
      <c r="M431" s="81">
        <f>IF(C431&gt;A_Stammdaten!$B$12,0,SUM(D431,E431,G431,I431:J431)-SUM(F431,H431,K431:L431))</f>
        <v>0</v>
      </c>
      <c r="N431" s="19"/>
      <c r="O431" s="19"/>
      <c r="P431" s="19"/>
      <c r="Q431" s="81">
        <f t="shared" si="82"/>
        <v>0</v>
      </c>
      <c r="R431" s="82">
        <f>IF(ISBLANK($B431),0,VLOOKUP($B431,Listen!$A$2:$C$45,2,FALSE))</f>
        <v>0</v>
      </c>
      <c r="S431" s="82">
        <f>IF(ISBLANK($B431),0,VLOOKUP($B431,Listen!$A$2:$C$45,3,FALSE))</f>
        <v>0</v>
      </c>
      <c r="T431" s="51">
        <f t="shared" si="74"/>
        <v>0</v>
      </c>
      <c r="U431" s="51">
        <f t="shared" si="83"/>
        <v>0</v>
      </c>
      <c r="V431" s="51">
        <f t="shared" si="83"/>
        <v>0</v>
      </c>
      <c r="W431" s="51">
        <f t="shared" si="83"/>
        <v>0</v>
      </c>
      <c r="X431" s="51">
        <f t="shared" si="83"/>
        <v>0</v>
      </c>
      <c r="Y431" s="51">
        <f t="shared" si="83"/>
        <v>0</v>
      </c>
      <c r="Z431" s="51">
        <f t="shared" si="83"/>
        <v>0</v>
      </c>
      <c r="AA431" s="53">
        <f t="shared" si="84"/>
        <v>0</v>
      </c>
      <c r="AB431" s="53">
        <f>IF(C431=A_Stammdaten!$B$12,D_SAV!$Q431-D_SAV!$AC431,HLOOKUP(A_Stammdaten!$B$12-1,$AD$4:$AJ$1000,ROW(C431)-3,FALSE)-$AC431)</f>
        <v>0</v>
      </c>
      <c r="AC431" s="53">
        <f>HLOOKUP(A_Stammdaten!$B$12,$AD$4:$AJ$1000,ROW(C431)-3,FALSE)</f>
        <v>0</v>
      </c>
      <c r="AD431" s="53">
        <f t="shared" si="75"/>
        <v>0</v>
      </c>
      <c r="AE431" s="53">
        <f t="shared" si="76"/>
        <v>0</v>
      </c>
      <c r="AF431" s="53">
        <f t="shared" si="77"/>
        <v>0</v>
      </c>
      <c r="AG431" s="53">
        <f t="shared" si="78"/>
        <v>0</v>
      </c>
      <c r="AH431" s="53">
        <f t="shared" si="79"/>
        <v>0</v>
      </c>
      <c r="AI431" s="53">
        <f t="shared" si="80"/>
        <v>0</v>
      </c>
      <c r="AJ431" s="53">
        <f t="shared" si="81"/>
        <v>0</v>
      </c>
    </row>
    <row r="432" spans="1:36" x14ac:dyDescent="0.25">
      <c r="A432" s="19"/>
      <c r="B432" s="19"/>
      <c r="C432" s="37"/>
      <c r="D432" s="19"/>
      <c r="E432" s="19"/>
      <c r="F432" s="19"/>
      <c r="G432" s="19"/>
      <c r="H432" s="19"/>
      <c r="I432" s="19"/>
      <c r="J432" s="19"/>
      <c r="K432" s="19"/>
      <c r="L432" s="19"/>
      <c r="M432" s="81">
        <f>IF(C432&gt;A_Stammdaten!$B$12,0,SUM(D432,E432,G432,I432:J432)-SUM(F432,H432,K432:L432))</f>
        <v>0</v>
      </c>
      <c r="N432" s="19"/>
      <c r="O432" s="19"/>
      <c r="P432" s="19"/>
      <c r="Q432" s="81">
        <f t="shared" si="82"/>
        <v>0</v>
      </c>
      <c r="R432" s="82">
        <f>IF(ISBLANK($B432),0,VLOOKUP($B432,Listen!$A$2:$C$45,2,FALSE))</f>
        <v>0</v>
      </c>
      <c r="S432" s="82">
        <f>IF(ISBLANK($B432),0,VLOOKUP($B432,Listen!$A$2:$C$45,3,FALSE))</f>
        <v>0</v>
      </c>
      <c r="T432" s="51">
        <f t="shared" si="74"/>
        <v>0</v>
      </c>
      <c r="U432" s="51">
        <f t="shared" si="83"/>
        <v>0</v>
      </c>
      <c r="V432" s="51">
        <f t="shared" si="83"/>
        <v>0</v>
      </c>
      <c r="W432" s="51">
        <f t="shared" si="83"/>
        <v>0</v>
      </c>
      <c r="X432" s="51">
        <f t="shared" si="83"/>
        <v>0</v>
      </c>
      <c r="Y432" s="51">
        <f t="shared" si="83"/>
        <v>0</v>
      </c>
      <c r="Z432" s="51">
        <f t="shared" si="83"/>
        <v>0</v>
      </c>
      <c r="AA432" s="53">
        <f t="shared" si="84"/>
        <v>0</v>
      </c>
      <c r="AB432" s="53">
        <f>IF(C432=A_Stammdaten!$B$12,D_SAV!$Q432-D_SAV!$AC432,HLOOKUP(A_Stammdaten!$B$12-1,$AD$4:$AJ$1000,ROW(C432)-3,FALSE)-$AC432)</f>
        <v>0</v>
      </c>
      <c r="AC432" s="53">
        <f>HLOOKUP(A_Stammdaten!$B$12,$AD$4:$AJ$1000,ROW(C432)-3,FALSE)</f>
        <v>0</v>
      </c>
      <c r="AD432" s="53">
        <f t="shared" si="75"/>
        <v>0</v>
      </c>
      <c r="AE432" s="53">
        <f t="shared" si="76"/>
        <v>0</v>
      </c>
      <c r="AF432" s="53">
        <f t="shared" si="77"/>
        <v>0</v>
      </c>
      <c r="AG432" s="53">
        <f t="shared" si="78"/>
        <v>0</v>
      </c>
      <c r="AH432" s="53">
        <f t="shared" si="79"/>
        <v>0</v>
      </c>
      <c r="AI432" s="53">
        <f t="shared" si="80"/>
        <v>0</v>
      </c>
      <c r="AJ432" s="53">
        <f t="shared" si="81"/>
        <v>0</v>
      </c>
    </row>
    <row r="433" spans="1:36" x14ac:dyDescent="0.25">
      <c r="A433" s="19"/>
      <c r="B433" s="19"/>
      <c r="C433" s="37"/>
      <c r="D433" s="19"/>
      <c r="E433" s="19"/>
      <c r="F433" s="19"/>
      <c r="G433" s="19"/>
      <c r="H433" s="19"/>
      <c r="I433" s="19"/>
      <c r="J433" s="19"/>
      <c r="K433" s="19"/>
      <c r="L433" s="19"/>
      <c r="M433" s="81">
        <f>IF(C433&gt;A_Stammdaten!$B$12,0,SUM(D433,E433,G433,I433:J433)-SUM(F433,H433,K433:L433))</f>
        <v>0</v>
      </c>
      <c r="N433" s="19"/>
      <c r="O433" s="19"/>
      <c r="P433" s="19"/>
      <c r="Q433" s="81">
        <f t="shared" si="82"/>
        <v>0</v>
      </c>
      <c r="R433" s="82">
        <f>IF(ISBLANK($B433),0,VLOOKUP($B433,Listen!$A$2:$C$45,2,FALSE))</f>
        <v>0</v>
      </c>
      <c r="S433" s="82">
        <f>IF(ISBLANK($B433),0,VLOOKUP($B433,Listen!$A$2:$C$45,3,FALSE))</f>
        <v>0</v>
      </c>
      <c r="T433" s="51">
        <f t="shared" si="74"/>
        <v>0</v>
      </c>
      <c r="U433" s="51">
        <f t="shared" si="83"/>
        <v>0</v>
      </c>
      <c r="V433" s="51">
        <f t="shared" si="83"/>
        <v>0</v>
      </c>
      <c r="W433" s="51">
        <f t="shared" si="83"/>
        <v>0</v>
      </c>
      <c r="X433" s="51">
        <f t="shared" si="83"/>
        <v>0</v>
      </c>
      <c r="Y433" s="51">
        <f t="shared" si="83"/>
        <v>0</v>
      </c>
      <c r="Z433" s="51">
        <f t="shared" si="83"/>
        <v>0</v>
      </c>
      <c r="AA433" s="53">
        <f t="shared" si="84"/>
        <v>0</v>
      </c>
      <c r="AB433" s="53">
        <f>IF(C433=A_Stammdaten!$B$12,D_SAV!$Q433-D_SAV!$AC433,HLOOKUP(A_Stammdaten!$B$12-1,$AD$4:$AJ$1000,ROW(C433)-3,FALSE)-$AC433)</f>
        <v>0</v>
      </c>
      <c r="AC433" s="53">
        <f>HLOOKUP(A_Stammdaten!$B$12,$AD$4:$AJ$1000,ROW(C433)-3,FALSE)</f>
        <v>0</v>
      </c>
      <c r="AD433" s="53">
        <f t="shared" si="75"/>
        <v>0</v>
      </c>
      <c r="AE433" s="53">
        <f t="shared" si="76"/>
        <v>0</v>
      </c>
      <c r="AF433" s="53">
        <f t="shared" si="77"/>
        <v>0</v>
      </c>
      <c r="AG433" s="53">
        <f t="shared" si="78"/>
        <v>0</v>
      </c>
      <c r="AH433" s="53">
        <f t="shared" si="79"/>
        <v>0</v>
      </c>
      <c r="AI433" s="53">
        <f t="shared" si="80"/>
        <v>0</v>
      </c>
      <c r="AJ433" s="53">
        <f t="shared" si="81"/>
        <v>0</v>
      </c>
    </row>
    <row r="434" spans="1:36" x14ac:dyDescent="0.25">
      <c r="A434" s="19"/>
      <c r="B434" s="19"/>
      <c r="C434" s="37"/>
      <c r="D434" s="19"/>
      <c r="E434" s="19"/>
      <c r="F434" s="19"/>
      <c r="G434" s="19"/>
      <c r="H434" s="19"/>
      <c r="I434" s="19"/>
      <c r="J434" s="19"/>
      <c r="K434" s="19"/>
      <c r="L434" s="19"/>
      <c r="M434" s="81">
        <f>IF(C434&gt;A_Stammdaten!$B$12,0,SUM(D434,E434,G434,I434:J434)-SUM(F434,H434,K434:L434))</f>
        <v>0</v>
      </c>
      <c r="N434" s="19"/>
      <c r="O434" s="19"/>
      <c r="P434" s="19"/>
      <c r="Q434" s="81">
        <f t="shared" si="82"/>
        <v>0</v>
      </c>
      <c r="R434" s="82">
        <f>IF(ISBLANK($B434),0,VLOOKUP($B434,Listen!$A$2:$C$45,2,FALSE))</f>
        <v>0</v>
      </c>
      <c r="S434" s="82">
        <f>IF(ISBLANK($B434),0,VLOOKUP($B434,Listen!$A$2:$C$45,3,FALSE))</f>
        <v>0</v>
      </c>
      <c r="T434" s="51">
        <f t="shared" si="74"/>
        <v>0</v>
      </c>
      <c r="U434" s="51">
        <f t="shared" si="83"/>
        <v>0</v>
      </c>
      <c r="V434" s="51">
        <f t="shared" si="83"/>
        <v>0</v>
      </c>
      <c r="W434" s="51">
        <f t="shared" si="83"/>
        <v>0</v>
      </c>
      <c r="X434" s="51">
        <f t="shared" si="83"/>
        <v>0</v>
      </c>
      <c r="Y434" s="51">
        <f t="shared" si="83"/>
        <v>0</v>
      </c>
      <c r="Z434" s="51">
        <f t="shared" si="83"/>
        <v>0</v>
      </c>
      <c r="AA434" s="53">
        <f t="shared" si="84"/>
        <v>0</v>
      </c>
      <c r="AB434" s="53">
        <f>IF(C434=A_Stammdaten!$B$12,D_SAV!$Q434-D_SAV!$AC434,HLOOKUP(A_Stammdaten!$B$12-1,$AD$4:$AJ$1000,ROW(C434)-3,FALSE)-$AC434)</f>
        <v>0</v>
      </c>
      <c r="AC434" s="53">
        <f>HLOOKUP(A_Stammdaten!$B$12,$AD$4:$AJ$1000,ROW(C434)-3,FALSE)</f>
        <v>0</v>
      </c>
      <c r="AD434" s="53">
        <f t="shared" si="75"/>
        <v>0</v>
      </c>
      <c r="AE434" s="53">
        <f t="shared" si="76"/>
        <v>0</v>
      </c>
      <c r="AF434" s="53">
        <f t="shared" si="77"/>
        <v>0</v>
      </c>
      <c r="AG434" s="53">
        <f t="shared" si="78"/>
        <v>0</v>
      </c>
      <c r="AH434" s="53">
        <f t="shared" si="79"/>
        <v>0</v>
      </c>
      <c r="AI434" s="53">
        <f t="shared" si="80"/>
        <v>0</v>
      </c>
      <c r="AJ434" s="53">
        <f t="shared" si="81"/>
        <v>0</v>
      </c>
    </row>
    <row r="435" spans="1:36" x14ac:dyDescent="0.25">
      <c r="A435" s="19"/>
      <c r="B435" s="19"/>
      <c r="C435" s="37"/>
      <c r="D435" s="19"/>
      <c r="E435" s="19"/>
      <c r="F435" s="19"/>
      <c r="G435" s="19"/>
      <c r="H435" s="19"/>
      <c r="I435" s="19"/>
      <c r="J435" s="19"/>
      <c r="K435" s="19"/>
      <c r="L435" s="19"/>
      <c r="M435" s="81">
        <f>IF(C435&gt;A_Stammdaten!$B$12,0,SUM(D435,E435,G435,I435:J435)-SUM(F435,H435,K435:L435))</f>
        <v>0</v>
      </c>
      <c r="N435" s="19"/>
      <c r="O435" s="19"/>
      <c r="P435" s="19"/>
      <c r="Q435" s="81">
        <f t="shared" si="82"/>
        <v>0</v>
      </c>
      <c r="R435" s="82">
        <f>IF(ISBLANK($B435),0,VLOOKUP($B435,Listen!$A$2:$C$45,2,FALSE))</f>
        <v>0</v>
      </c>
      <c r="S435" s="82">
        <f>IF(ISBLANK($B435),0,VLOOKUP($B435,Listen!$A$2:$C$45,3,FALSE))</f>
        <v>0</v>
      </c>
      <c r="T435" s="51">
        <f t="shared" si="74"/>
        <v>0</v>
      </c>
      <c r="U435" s="51">
        <f t="shared" si="83"/>
        <v>0</v>
      </c>
      <c r="V435" s="51">
        <f t="shared" si="83"/>
        <v>0</v>
      </c>
      <c r="W435" s="51">
        <f t="shared" si="83"/>
        <v>0</v>
      </c>
      <c r="X435" s="51">
        <f t="shared" si="83"/>
        <v>0</v>
      </c>
      <c r="Y435" s="51">
        <f t="shared" si="83"/>
        <v>0</v>
      </c>
      <c r="Z435" s="51">
        <f t="shared" si="83"/>
        <v>0</v>
      </c>
      <c r="AA435" s="53">
        <f t="shared" si="84"/>
        <v>0</v>
      </c>
      <c r="AB435" s="53">
        <f>IF(C435=A_Stammdaten!$B$12,D_SAV!$Q435-D_SAV!$AC435,HLOOKUP(A_Stammdaten!$B$12-1,$AD$4:$AJ$1000,ROW(C435)-3,FALSE)-$AC435)</f>
        <v>0</v>
      </c>
      <c r="AC435" s="53">
        <f>HLOOKUP(A_Stammdaten!$B$12,$AD$4:$AJ$1000,ROW(C435)-3,FALSE)</f>
        <v>0</v>
      </c>
      <c r="AD435" s="53">
        <f t="shared" si="75"/>
        <v>0</v>
      </c>
      <c r="AE435" s="53">
        <f t="shared" si="76"/>
        <v>0</v>
      </c>
      <c r="AF435" s="53">
        <f t="shared" si="77"/>
        <v>0</v>
      </c>
      <c r="AG435" s="53">
        <f t="shared" si="78"/>
        <v>0</v>
      </c>
      <c r="AH435" s="53">
        <f t="shared" si="79"/>
        <v>0</v>
      </c>
      <c r="AI435" s="53">
        <f t="shared" si="80"/>
        <v>0</v>
      </c>
      <c r="AJ435" s="53">
        <f t="shared" si="81"/>
        <v>0</v>
      </c>
    </row>
    <row r="436" spans="1:36" x14ac:dyDescent="0.25">
      <c r="A436" s="19"/>
      <c r="B436" s="19"/>
      <c r="C436" s="37"/>
      <c r="D436" s="19"/>
      <c r="E436" s="19"/>
      <c r="F436" s="19"/>
      <c r="G436" s="19"/>
      <c r="H436" s="19"/>
      <c r="I436" s="19"/>
      <c r="J436" s="19"/>
      <c r="K436" s="19"/>
      <c r="L436" s="19"/>
      <c r="M436" s="81">
        <f>IF(C436&gt;A_Stammdaten!$B$12,0,SUM(D436,E436,G436,I436:J436)-SUM(F436,H436,K436:L436))</f>
        <v>0</v>
      </c>
      <c r="N436" s="19"/>
      <c r="O436" s="19"/>
      <c r="P436" s="19"/>
      <c r="Q436" s="81">
        <f t="shared" si="82"/>
        <v>0</v>
      </c>
      <c r="R436" s="82">
        <f>IF(ISBLANK($B436),0,VLOOKUP($B436,Listen!$A$2:$C$45,2,FALSE))</f>
        <v>0</v>
      </c>
      <c r="S436" s="82">
        <f>IF(ISBLANK($B436),0,VLOOKUP($B436,Listen!$A$2:$C$45,3,FALSE))</f>
        <v>0</v>
      </c>
      <c r="T436" s="51">
        <f t="shared" si="74"/>
        <v>0</v>
      </c>
      <c r="U436" s="51">
        <f t="shared" si="83"/>
        <v>0</v>
      </c>
      <c r="V436" s="51">
        <f t="shared" si="83"/>
        <v>0</v>
      </c>
      <c r="W436" s="51">
        <f t="shared" si="83"/>
        <v>0</v>
      </c>
      <c r="X436" s="51">
        <f t="shared" si="83"/>
        <v>0</v>
      </c>
      <c r="Y436" s="51">
        <f t="shared" si="83"/>
        <v>0</v>
      </c>
      <c r="Z436" s="51">
        <f t="shared" si="83"/>
        <v>0</v>
      </c>
      <c r="AA436" s="53">
        <f t="shared" si="84"/>
        <v>0</v>
      </c>
      <c r="AB436" s="53">
        <f>IF(C436=A_Stammdaten!$B$12,D_SAV!$Q436-D_SAV!$AC436,HLOOKUP(A_Stammdaten!$B$12-1,$AD$4:$AJ$1000,ROW(C436)-3,FALSE)-$AC436)</f>
        <v>0</v>
      </c>
      <c r="AC436" s="53">
        <f>HLOOKUP(A_Stammdaten!$B$12,$AD$4:$AJ$1000,ROW(C436)-3,FALSE)</f>
        <v>0</v>
      </c>
      <c r="AD436" s="53">
        <f t="shared" si="75"/>
        <v>0</v>
      </c>
      <c r="AE436" s="53">
        <f t="shared" si="76"/>
        <v>0</v>
      </c>
      <c r="AF436" s="53">
        <f t="shared" si="77"/>
        <v>0</v>
      </c>
      <c r="AG436" s="53">
        <f t="shared" si="78"/>
        <v>0</v>
      </c>
      <c r="AH436" s="53">
        <f t="shared" si="79"/>
        <v>0</v>
      </c>
      <c r="AI436" s="53">
        <f t="shared" si="80"/>
        <v>0</v>
      </c>
      <c r="AJ436" s="53">
        <f t="shared" si="81"/>
        <v>0</v>
      </c>
    </row>
    <row r="437" spans="1:36" x14ac:dyDescent="0.25">
      <c r="A437" s="19"/>
      <c r="B437" s="19"/>
      <c r="C437" s="37"/>
      <c r="D437" s="19"/>
      <c r="E437" s="19"/>
      <c r="F437" s="19"/>
      <c r="G437" s="19"/>
      <c r="H437" s="19"/>
      <c r="I437" s="19"/>
      <c r="J437" s="19"/>
      <c r="K437" s="19"/>
      <c r="L437" s="19"/>
      <c r="M437" s="81">
        <f>IF(C437&gt;A_Stammdaten!$B$12,0,SUM(D437,E437,G437,I437:J437)-SUM(F437,H437,K437:L437))</f>
        <v>0</v>
      </c>
      <c r="N437" s="19"/>
      <c r="O437" s="19"/>
      <c r="P437" s="19"/>
      <c r="Q437" s="81">
        <f t="shared" si="82"/>
        <v>0</v>
      </c>
      <c r="R437" s="82">
        <f>IF(ISBLANK($B437),0,VLOOKUP($B437,Listen!$A$2:$C$45,2,FALSE))</f>
        <v>0</v>
      </c>
      <c r="S437" s="82">
        <f>IF(ISBLANK($B437),0,VLOOKUP($B437,Listen!$A$2:$C$45,3,FALSE))</f>
        <v>0</v>
      </c>
      <c r="T437" s="51">
        <f t="shared" si="74"/>
        <v>0</v>
      </c>
      <c r="U437" s="51">
        <f t="shared" si="83"/>
        <v>0</v>
      </c>
      <c r="V437" s="51">
        <f t="shared" si="83"/>
        <v>0</v>
      </c>
      <c r="W437" s="51">
        <f t="shared" si="83"/>
        <v>0</v>
      </c>
      <c r="X437" s="51">
        <f t="shared" si="83"/>
        <v>0</v>
      </c>
      <c r="Y437" s="51">
        <f t="shared" si="83"/>
        <v>0</v>
      </c>
      <c r="Z437" s="51">
        <f t="shared" si="83"/>
        <v>0</v>
      </c>
      <c r="AA437" s="53">
        <f t="shared" si="84"/>
        <v>0</v>
      </c>
      <c r="AB437" s="53">
        <f>IF(C437=A_Stammdaten!$B$12,D_SAV!$Q437-D_SAV!$AC437,HLOOKUP(A_Stammdaten!$B$12-1,$AD$4:$AJ$1000,ROW(C437)-3,FALSE)-$AC437)</f>
        <v>0</v>
      </c>
      <c r="AC437" s="53">
        <f>HLOOKUP(A_Stammdaten!$B$12,$AD$4:$AJ$1000,ROW(C437)-3,FALSE)</f>
        <v>0</v>
      </c>
      <c r="AD437" s="53">
        <f t="shared" si="75"/>
        <v>0</v>
      </c>
      <c r="AE437" s="53">
        <f t="shared" si="76"/>
        <v>0</v>
      </c>
      <c r="AF437" s="53">
        <f t="shared" si="77"/>
        <v>0</v>
      </c>
      <c r="AG437" s="53">
        <f t="shared" si="78"/>
        <v>0</v>
      </c>
      <c r="AH437" s="53">
        <f t="shared" si="79"/>
        <v>0</v>
      </c>
      <c r="AI437" s="53">
        <f t="shared" si="80"/>
        <v>0</v>
      </c>
      <c r="AJ437" s="53">
        <f t="shared" si="81"/>
        <v>0</v>
      </c>
    </row>
    <row r="438" spans="1:36" x14ac:dyDescent="0.25">
      <c r="A438" s="19"/>
      <c r="B438" s="19"/>
      <c r="C438" s="37"/>
      <c r="D438" s="19"/>
      <c r="E438" s="19"/>
      <c r="F438" s="19"/>
      <c r="G438" s="19"/>
      <c r="H438" s="19"/>
      <c r="I438" s="19"/>
      <c r="J438" s="19"/>
      <c r="K438" s="19"/>
      <c r="L438" s="19"/>
      <c r="M438" s="81">
        <f>IF(C438&gt;A_Stammdaten!$B$12,0,SUM(D438,E438,G438,I438:J438)-SUM(F438,H438,K438:L438))</f>
        <v>0</v>
      </c>
      <c r="N438" s="19"/>
      <c r="O438" s="19"/>
      <c r="P438" s="19"/>
      <c r="Q438" s="81">
        <f t="shared" si="82"/>
        <v>0</v>
      </c>
      <c r="R438" s="82">
        <f>IF(ISBLANK($B438),0,VLOOKUP($B438,Listen!$A$2:$C$45,2,FALSE))</f>
        <v>0</v>
      </c>
      <c r="S438" s="82">
        <f>IF(ISBLANK($B438),0,VLOOKUP($B438,Listen!$A$2:$C$45,3,FALSE))</f>
        <v>0</v>
      </c>
      <c r="T438" s="51">
        <f t="shared" si="74"/>
        <v>0</v>
      </c>
      <c r="U438" s="51">
        <f t="shared" si="83"/>
        <v>0</v>
      </c>
      <c r="V438" s="51">
        <f t="shared" si="83"/>
        <v>0</v>
      </c>
      <c r="W438" s="51">
        <f t="shared" si="83"/>
        <v>0</v>
      </c>
      <c r="X438" s="51">
        <f t="shared" si="83"/>
        <v>0</v>
      </c>
      <c r="Y438" s="51">
        <f t="shared" si="83"/>
        <v>0</v>
      </c>
      <c r="Z438" s="51">
        <f t="shared" si="83"/>
        <v>0</v>
      </c>
      <c r="AA438" s="53">
        <f t="shared" si="84"/>
        <v>0</v>
      </c>
      <c r="AB438" s="53">
        <f>IF(C438=A_Stammdaten!$B$12,D_SAV!$Q438-D_SAV!$AC438,HLOOKUP(A_Stammdaten!$B$12-1,$AD$4:$AJ$1000,ROW(C438)-3,FALSE)-$AC438)</f>
        <v>0</v>
      </c>
      <c r="AC438" s="53">
        <f>HLOOKUP(A_Stammdaten!$B$12,$AD$4:$AJ$1000,ROW(C438)-3,FALSE)</f>
        <v>0</v>
      </c>
      <c r="AD438" s="53">
        <f t="shared" si="75"/>
        <v>0</v>
      </c>
      <c r="AE438" s="53">
        <f t="shared" si="76"/>
        <v>0</v>
      </c>
      <c r="AF438" s="53">
        <f t="shared" si="77"/>
        <v>0</v>
      </c>
      <c r="AG438" s="53">
        <f t="shared" si="78"/>
        <v>0</v>
      </c>
      <c r="AH438" s="53">
        <f t="shared" si="79"/>
        <v>0</v>
      </c>
      <c r="AI438" s="53">
        <f t="shared" si="80"/>
        <v>0</v>
      </c>
      <c r="AJ438" s="53">
        <f t="shared" si="81"/>
        <v>0</v>
      </c>
    </row>
    <row r="439" spans="1:36" x14ac:dyDescent="0.25">
      <c r="A439" s="19"/>
      <c r="B439" s="19"/>
      <c r="C439" s="37"/>
      <c r="D439" s="19"/>
      <c r="E439" s="19"/>
      <c r="F439" s="19"/>
      <c r="G439" s="19"/>
      <c r="H439" s="19"/>
      <c r="I439" s="19"/>
      <c r="J439" s="19"/>
      <c r="K439" s="19"/>
      <c r="L439" s="19"/>
      <c r="M439" s="81">
        <f>IF(C439&gt;A_Stammdaten!$B$12,0,SUM(D439,E439,G439,I439:J439)-SUM(F439,H439,K439:L439))</f>
        <v>0</v>
      </c>
      <c r="N439" s="19"/>
      <c r="O439" s="19"/>
      <c r="P439" s="19"/>
      <c r="Q439" s="81">
        <f t="shared" si="82"/>
        <v>0</v>
      </c>
      <c r="R439" s="82">
        <f>IF(ISBLANK($B439),0,VLOOKUP($B439,Listen!$A$2:$C$45,2,FALSE))</f>
        <v>0</v>
      </c>
      <c r="S439" s="82">
        <f>IF(ISBLANK($B439),0,VLOOKUP($B439,Listen!$A$2:$C$45,3,FALSE))</f>
        <v>0</v>
      </c>
      <c r="T439" s="51">
        <f t="shared" si="74"/>
        <v>0</v>
      </c>
      <c r="U439" s="51">
        <f t="shared" si="83"/>
        <v>0</v>
      </c>
      <c r="V439" s="51">
        <f t="shared" si="83"/>
        <v>0</v>
      </c>
      <c r="W439" s="51">
        <f t="shared" si="83"/>
        <v>0</v>
      </c>
      <c r="X439" s="51">
        <f t="shared" si="83"/>
        <v>0</v>
      </c>
      <c r="Y439" s="51">
        <f t="shared" si="83"/>
        <v>0</v>
      </c>
      <c r="Z439" s="51">
        <f t="shared" si="83"/>
        <v>0</v>
      </c>
      <c r="AA439" s="53">
        <f t="shared" si="84"/>
        <v>0</v>
      </c>
      <c r="AB439" s="53">
        <f>IF(C439=A_Stammdaten!$B$12,D_SAV!$Q439-D_SAV!$AC439,HLOOKUP(A_Stammdaten!$B$12-1,$AD$4:$AJ$1000,ROW(C439)-3,FALSE)-$AC439)</f>
        <v>0</v>
      </c>
      <c r="AC439" s="53">
        <f>HLOOKUP(A_Stammdaten!$B$12,$AD$4:$AJ$1000,ROW(C439)-3,FALSE)</f>
        <v>0</v>
      </c>
      <c r="AD439" s="53">
        <f t="shared" si="75"/>
        <v>0</v>
      </c>
      <c r="AE439" s="53">
        <f t="shared" si="76"/>
        <v>0</v>
      </c>
      <c r="AF439" s="53">
        <f t="shared" si="77"/>
        <v>0</v>
      </c>
      <c r="AG439" s="53">
        <f t="shared" si="78"/>
        <v>0</v>
      </c>
      <c r="AH439" s="53">
        <f t="shared" si="79"/>
        <v>0</v>
      </c>
      <c r="AI439" s="53">
        <f t="shared" si="80"/>
        <v>0</v>
      </c>
      <c r="AJ439" s="53">
        <f t="shared" si="81"/>
        <v>0</v>
      </c>
    </row>
    <row r="440" spans="1:36" x14ac:dyDescent="0.25">
      <c r="A440" s="19"/>
      <c r="B440" s="19"/>
      <c r="C440" s="37"/>
      <c r="D440" s="19"/>
      <c r="E440" s="19"/>
      <c r="F440" s="19"/>
      <c r="G440" s="19"/>
      <c r="H440" s="19"/>
      <c r="I440" s="19"/>
      <c r="J440" s="19"/>
      <c r="K440" s="19"/>
      <c r="L440" s="19"/>
      <c r="M440" s="81">
        <f>IF(C440&gt;A_Stammdaten!$B$12,0,SUM(D440,E440,G440,I440:J440)-SUM(F440,H440,K440:L440))</f>
        <v>0</v>
      </c>
      <c r="N440" s="19"/>
      <c r="O440" s="19"/>
      <c r="P440" s="19"/>
      <c r="Q440" s="81">
        <f t="shared" si="82"/>
        <v>0</v>
      </c>
      <c r="R440" s="82">
        <f>IF(ISBLANK($B440),0,VLOOKUP($B440,Listen!$A$2:$C$45,2,FALSE))</f>
        <v>0</v>
      </c>
      <c r="S440" s="82">
        <f>IF(ISBLANK($B440),0,VLOOKUP($B440,Listen!$A$2:$C$45,3,FALSE))</f>
        <v>0</v>
      </c>
      <c r="T440" s="51">
        <f t="shared" si="74"/>
        <v>0</v>
      </c>
      <c r="U440" s="51">
        <f t="shared" si="83"/>
        <v>0</v>
      </c>
      <c r="V440" s="51">
        <f t="shared" si="83"/>
        <v>0</v>
      </c>
      <c r="W440" s="51">
        <f t="shared" si="83"/>
        <v>0</v>
      </c>
      <c r="X440" s="51">
        <f t="shared" si="83"/>
        <v>0</v>
      </c>
      <c r="Y440" s="51">
        <f t="shared" si="83"/>
        <v>0</v>
      </c>
      <c r="Z440" s="51">
        <f t="shared" si="83"/>
        <v>0</v>
      </c>
      <c r="AA440" s="53">
        <f t="shared" si="84"/>
        <v>0</v>
      </c>
      <c r="AB440" s="53">
        <f>IF(C440=A_Stammdaten!$B$12,D_SAV!$Q440-D_SAV!$AC440,HLOOKUP(A_Stammdaten!$B$12-1,$AD$4:$AJ$1000,ROW(C440)-3,FALSE)-$AC440)</f>
        <v>0</v>
      </c>
      <c r="AC440" s="53">
        <f>HLOOKUP(A_Stammdaten!$B$12,$AD$4:$AJ$1000,ROW(C440)-3,FALSE)</f>
        <v>0</v>
      </c>
      <c r="AD440" s="53">
        <f t="shared" si="75"/>
        <v>0</v>
      </c>
      <c r="AE440" s="53">
        <f t="shared" si="76"/>
        <v>0</v>
      </c>
      <c r="AF440" s="53">
        <f t="shared" si="77"/>
        <v>0</v>
      </c>
      <c r="AG440" s="53">
        <f t="shared" si="78"/>
        <v>0</v>
      </c>
      <c r="AH440" s="53">
        <f t="shared" si="79"/>
        <v>0</v>
      </c>
      <c r="AI440" s="53">
        <f t="shared" si="80"/>
        <v>0</v>
      </c>
      <c r="AJ440" s="53">
        <f t="shared" si="81"/>
        <v>0</v>
      </c>
    </row>
    <row r="441" spans="1:36" x14ac:dyDescent="0.25">
      <c r="A441" s="19"/>
      <c r="B441" s="19"/>
      <c r="C441" s="37"/>
      <c r="D441" s="19"/>
      <c r="E441" s="19"/>
      <c r="F441" s="19"/>
      <c r="G441" s="19"/>
      <c r="H441" s="19"/>
      <c r="I441" s="19"/>
      <c r="J441" s="19"/>
      <c r="K441" s="19"/>
      <c r="L441" s="19"/>
      <c r="M441" s="81">
        <f>IF(C441&gt;A_Stammdaten!$B$12,0,SUM(D441,E441,G441,I441:J441)-SUM(F441,H441,K441:L441))</f>
        <v>0</v>
      </c>
      <c r="N441" s="19"/>
      <c r="O441" s="19"/>
      <c r="P441" s="19"/>
      <c r="Q441" s="81">
        <f t="shared" si="82"/>
        <v>0</v>
      </c>
      <c r="R441" s="82">
        <f>IF(ISBLANK($B441),0,VLOOKUP($B441,Listen!$A$2:$C$45,2,FALSE))</f>
        <v>0</v>
      </c>
      <c r="S441" s="82">
        <f>IF(ISBLANK($B441),0,VLOOKUP($B441,Listen!$A$2:$C$45,3,FALSE))</f>
        <v>0</v>
      </c>
      <c r="T441" s="51">
        <f t="shared" si="74"/>
        <v>0</v>
      </c>
      <c r="U441" s="51">
        <f t="shared" si="83"/>
        <v>0</v>
      </c>
      <c r="V441" s="51">
        <f t="shared" si="83"/>
        <v>0</v>
      </c>
      <c r="W441" s="51">
        <f t="shared" si="83"/>
        <v>0</v>
      </c>
      <c r="X441" s="51">
        <f t="shared" si="83"/>
        <v>0</v>
      </c>
      <c r="Y441" s="51">
        <f t="shared" si="83"/>
        <v>0</v>
      </c>
      <c r="Z441" s="51">
        <f t="shared" si="83"/>
        <v>0</v>
      </c>
      <c r="AA441" s="53">
        <f t="shared" si="84"/>
        <v>0</v>
      </c>
      <c r="AB441" s="53">
        <f>IF(C441=A_Stammdaten!$B$12,D_SAV!$Q441-D_SAV!$AC441,HLOOKUP(A_Stammdaten!$B$12-1,$AD$4:$AJ$1000,ROW(C441)-3,FALSE)-$AC441)</f>
        <v>0</v>
      </c>
      <c r="AC441" s="53">
        <f>HLOOKUP(A_Stammdaten!$B$12,$AD$4:$AJ$1000,ROW(C441)-3,FALSE)</f>
        <v>0</v>
      </c>
      <c r="AD441" s="53">
        <f t="shared" si="75"/>
        <v>0</v>
      </c>
      <c r="AE441" s="53">
        <f t="shared" si="76"/>
        <v>0</v>
      </c>
      <c r="AF441" s="53">
        <f t="shared" si="77"/>
        <v>0</v>
      </c>
      <c r="AG441" s="53">
        <f t="shared" si="78"/>
        <v>0</v>
      </c>
      <c r="AH441" s="53">
        <f t="shared" si="79"/>
        <v>0</v>
      </c>
      <c r="AI441" s="53">
        <f t="shared" si="80"/>
        <v>0</v>
      </c>
      <c r="AJ441" s="53">
        <f t="shared" si="81"/>
        <v>0</v>
      </c>
    </row>
    <row r="442" spans="1:36" x14ac:dyDescent="0.25">
      <c r="A442" s="19"/>
      <c r="B442" s="19"/>
      <c r="C442" s="37"/>
      <c r="D442" s="19"/>
      <c r="E442" s="19"/>
      <c r="F442" s="19"/>
      <c r="G442" s="19"/>
      <c r="H442" s="19"/>
      <c r="I442" s="19"/>
      <c r="J442" s="19"/>
      <c r="K442" s="19"/>
      <c r="L442" s="19"/>
      <c r="M442" s="81">
        <f>IF(C442&gt;A_Stammdaten!$B$12,0,SUM(D442,E442,G442,I442:J442)-SUM(F442,H442,K442:L442))</f>
        <v>0</v>
      </c>
      <c r="N442" s="19"/>
      <c r="O442" s="19"/>
      <c r="P442" s="19"/>
      <c r="Q442" s="81">
        <f t="shared" si="82"/>
        <v>0</v>
      </c>
      <c r="R442" s="82">
        <f>IF(ISBLANK($B442),0,VLOOKUP($B442,Listen!$A$2:$C$45,2,FALSE))</f>
        <v>0</v>
      </c>
      <c r="S442" s="82">
        <f>IF(ISBLANK($B442),0,VLOOKUP($B442,Listen!$A$2:$C$45,3,FALSE))</f>
        <v>0</v>
      </c>
      <c r="T442" s="51">
        <f t="shared" si="74"/>
        <v>0</v>
      </c>
      <c r="U442" s="51">
        <f t="shared" si="83"/>
        <v>0</v>
      </c>
      <c r="V442" s="51">
        <f t="shared" si="83"/>
        <v>0</v>
      </c>
      <c r="W442" s="51">
        <f t="shared" si="83"/>
        <v>0</v>
      </c>
      <c r="X442" s="51">
        <f t="shared" si="83"/>
        <v>0</v>
      </c>
      <c r="Y442" s="51">
        <f t="shared" si="83"/>
        <v>0</v>
      </c>
      <c r="Z442" s="51">
        <f t="shared" si="83"/>
        <v>0</v>
      </c>
      <c r="AA442" s="53">
        <f t="shared" si="84"/>
        <v>0</v>
      </c>
      <c r="AB442" s="53">
        <f>IF(C442=A_Stammdaten!$B$12,D_SAV!$Q442-D_SAV!$AC442,HLOOKUP(A_Stammdaten!$B$12-1,$AD$4:$AJ$1000,ROW(C442)-3,FALSE)-$AC442)</f>
        <v>0</v>
      </c>
      <c r="AC442" s="53">
        <f>HLOOKUP(A_Stammdaten!$B$12,$AD$4:$AJ$1000,ROW(C442)-3,FALSE)</f>
        <v>0</v>
      </c>
      <c r="AD442" s="53">
        <f t="shared" si="75"/>
        <v>0</v>
      </c>
      <c r="AE442" s="53">
        <f t="shared" si="76"/>
        <v>0</v>
      </c>
      <c r="AF442" s="53">
        <f t="shared" si="77"/>
        <v>0</v>
      </c>
      <c r="AG442" s="53">
        <f t="shared" si="78"/>
        <v>0</v>
      </c>
      <c r="AH442" s="53">
        <f t="shared" si="79"/>
        <v>0</v>
      </c>
      <c r="AI442" s="53">
        <f t="shared" si="80"/>
        <v>0</v>
      </c>
      <c r="AJ442" s="53">
        <f t="shared" si="81"/>
        <v>0</v>
      </c>
    </row>
    <row r="443" spans="1:36" x14ac:dyDescent="0.25">
      <c r="A443" s="19"/>
      <c r="B443" s="19"/>
      <c r="C443" s="37"/>
      <c r="D443" s="19"/>
      <c r="E443" s="19"/>
      <c r="F443" s="19"/>
      <c r="G443" s="19"/>
      <c r="H443" s="19"/>
      <c r="I443" s="19"/>
      <c r="J443" s="19"/>
      <c r="K443" s="19"/>
      <c r="L443" s="19"/>
      <c r="M443" s="81">
        <f>IF(C443&gt;A_Stammdaten!$B$12,0,SUM(D443,E443,G443,I443:J443)-SUM(F443,H443,K443:L443))</f>
        <v>0</v>
      </c>
      <c r="N443" s="19"/>
      <c r="O443" s="19"/>
      <c r="P443" s="19"/>
      <c r="Q443" s="81">
        <f t="shared" si="82"/>
        <v>0</v>
      </c>
      <c r="R443" s="82">
        <f>IF(ISBLANK($B443),0,VLOOKUP($B443,Listen!$A$2:$C$45,2,FALSE))</f>
        <v>0</v>
      </c>
      <c r="S443" s="82">
        <f>IF(ISBLANK($B443),0,VLOOKUP($B443,Listen!$A$2:$C$45,3,FALSE))</f>
        <v>0</v>
      </c>
      <c r="T443" s="51">
        <f t="shared" si="74"/>
        <v>0</v>
      </c>
      <c r="U443" s="51">
        <f t="shared" si="83"/>
        <v>0</v>
      </c>
      <c r="V443" s="51">
        <f t="shared" si="83"/>
        <v>0</v>
      </c>
      <c r="W443" s="51">
        <f t="shared" si="83"/>
        <v>0</v>
      </c>
      <c r="X443" s="51">
        <f t="shared" si="83"/>
        <v>0</v>
      </c>
      <c r="Y443" s="51">
        <f t="shared" si="83"/>
        <v>0</v>
      </c>
      <c r="Z443" s="51">
        <f t="shared" si="83"/>
        <v>0</v>
      </c>
      <c r="AA443" s="53">
        <f t="shared" si="84"/>
        <v>0</v>
      </c>
      <c r="AB443" s="53">
        <f>IF(C443=A_Stammdaten!$B$12,D_SAV!$Q443-D_SAV!$AC443,HLOOKUP(A_Stammdaten!$B$12-1,$AD$4:$AJ$1000,ROW(C443)-3,FALSE)-$AC443)</f>
        <v>0</v>
      </c>
      <c r="AC443" s="53">
        <f>HLOOKUP(A_Stammdaten!$B$12,$AD$4:$AJ$1000,ROW(C443)-3,FALSE)</f>
        <v>0</v>
      </c>
      <c r="AD443" s="53">
        <f t="shared" si="75"/>
        <v>0</v>
      </c>
      <c r="AE443" s="53">
        <f t="shared" si="76"/>
        <v>0</v>
      </c>
      <c r="AF443" s="53">
        <f t="shared" si="77"/>
        <v>0</v>
      </c>
      <c r="AG443" s="53">
        <f t="shared" si="78"/>
        <v>0</v>
      </c>
      <c r="AH443" s="53">
        <f t="shared" si="79"/>
        <v>0</v>
      </c>
      <c r="AI443" s="53">
        <f t="shared" si="80"/>
        <v>0</v>
      </c>
      <c r="AJ443" s="53">
        <f t="shared" si="81"/>
        <v>0</v>
      </c>
    </row>
    <row r="444" spans="1:36" x14ac:dyDescent="0.25">
      <c r="A444" s="19"/>
      <c r="B444" s="19"/>
      <c r="C444" s="37"/>
      <c r="D444" s="19"/>
      <c r="E444" s="19"/>
      <c r="F444" s="19"/>
      <c r="G444" s="19"/>
      <c r="H444" s="19"/>
      <c r="I444" s="19"/>
      <c r="J444" s="19"/>
      <c r="K444" s="19"/>
      <c r="L444" s="19"/>
      <c r="M444" s="81">
        <f>IF(C444&gt;A_Stammdaten!$B$12,0,SUM(D444,E444,G444,I444:J444)-SUM(F444,H444,K444:L444))</f>
        <v>0</v>
      </c>
      <c r="N444" s="19"/>
      <c r="O444" s="19"/>
      <c r="P444" s="19"/>
      <c r="Q444" s="81">
        <f t="shared" si="82"/>
        <v>0</v>
      </c>
      <c r="R444" s="82">
        <f>IF(ISBLANK($B444),0,VLOOKUP($B444,Listen!$A$2:$C$45,2,FALSE))</f>
        <v>0</v>
      </c>
      <c r="S444" s="82">
        <f>IF(ISBLANK($B444),0,VLOOKUP($B444,Listen!$A$2:$C$45,3,FALSE))</f>
        <v>0</v>
      </c>
      <c r="T444" s="51">
        <f t="shared" si="74"/>
        <v>0</v>
      </c>
      <c r="U444" s="51">
        <f t="shared" si="83"/>
        <v>0</v>
      </c>
      <c r="V444" s="51">
        <f t="shared" si="83"/>
        <v>0</v>
      </c>
      <c r="W444" s="51">
        <f t="shared" si="83"/>
        <v>0</v>
      </c>
      <c r="X444" s="51">
        <f t="shared" si="83"/>
        <v>0</v>
      </c>
      <c r="Y444" s="51">
        <f t="shared" si="83"/>
        <v>0</v>
      </c>
      <c r="Z444" s="51">
        <f t="shared" si="83"/>
        <v>0</v>
      </c>
      <c r="AA444" s="53">
        <f t="shared" si="84"/>
        <v>0</v>
      </c>
      <c r="AB444" s="53">
        <f>IF(C444=A_Stammdaten!$B$12,D_SAV!$Q444-D_SAV!$AC444,HLOOKUP(A_Stammdaten!$B$12-1,$AD$4:$AJ$1000,ROW(C444)-3,FALSE)-$AC444)</f>
        <v>0</v>
      </c>
      <c r="AC444" s="53">
        <f>HLOOKUP(A_Stammdaten!$B$12,$AD$4:$AJ$1000,ROW(C444)-3,FALSE)</f>
        <v>0</v>
      </c>
      <c r="AD444" s="53">
        <f t="shared" si="75"/>
        <v>0</v>
      </c>
      <c r="AE444" s="53">
        <f t="shared" si="76"/>
        <v>0</v>
      </c>
      <c r="AF444" s="53">
        <f t="shared" si="77"/>
        <v>0</v>
      </c>
      <c r="AG444" s="53">
        <f t="shared" si="78"/>
        <v>0</v>
      </c>
      <c r="AH444" s="53">
        <f t="shared" si="79"/>
        <v>0</v>
      </c>
      <c r="AI444" s="53">
        <f t="shared" si="80"/>
        <v>0</v>
      </c>
      <c r="AJ444" s="53">
        <f t="shared" si="81"/>
        <v>0</v>
      </c>
    </row>
    <row r="445" spans="1:36" x14ac:dyDescent="0.25">
      <c r="A445" s="19"/>
      <c r="B445" s="19"/>
      <c r="C445" s="37"/>
      <c r="D445" s="19"/>
      <c r="E445" s="19"/>
      <c r="F445" s="19"/>
      <c r="G445" s="19"/>
      <c r="H445" s="19"/>
      <c r="I445" s="19"/>
      <c r="J445" s="19"/>
      <c r="K445" s="19"/>
      <c r="L445" s="19"/>
      <c r="M445" s="81">
        <f>IF(C445&gt;A_Stammdaten!$B$12,0,SUM(D445,E445,G445,I445:J445)-SUM(F445,H445,K445:L445))</f>
        <v>0</v>
      </c>
      <c r="N445" s="19"/>
      <c r="O445" s="19"/>
      <c r="P445" s="19"/>
      <c r="Q445" s="81">
        <f t="shared" si="82"/>
        <v>0</v>
      </c>
      <c r="R445" s="82">
        <f>IF(ISBLANK($B445),0,VLOOKUP($B445,Listen!$A$2:$C$45,2,FALSE))</f>
        <v>0</v>
      </c>
      <c r="S445" s="82">
        <f>IF(ISBLANK($B445),0,VLOOKUP($B445,Listen!$A$2:$C$45,3,FALSE))</f>
        <v>0</v>
      </c>
      <c r="T445" s="51">
        <f t="shared" si="74"/>
        <v>0</v>
      </c>
      <c r="U445" s="51">
        <f t="shared" si="83"/>
        <v>0</v>
      </c>
      <c r="V445" s="51">
        <f t="shared" si="83"/>
        <v>0</v>
      </c>
      <c r="W445" s="51">
        <f t="shared" si="83"/>
        <v>0</v>
      </c>
      <c r="X445" s="51">
        <f t="shared" si="83"/>
        <v>0</v>
      </c>
      <c r="Y445" s="51">
        <f t="shared" si="83"/>
        <v>0</v>
      </c>
      <c r="Z445" s="51">
        <f t="shared" si="83"/>
        <v>0</v>
      </c>
      <c r="AA445" s="53">
        <f t="shared" si="84"/>
        <v>0</v>
      </c>
      <c r="AB445" s="53">
        <f>IF(C445=A_Stammdaten!$B$12,D_SAV!$Q445-D_SAV!$AC445,HLOOKUP(A_Stammdaten!$B$12-1,$AD$4:$AJ$1000,ROW(C445)-3,FALSE)-$AC445)</f>
        <v>0</v>
      </c>
      <c r="AC445" s="53">
        <f>HLOOKUP(A_Stammdaten!$B$12,$AD$4:$AJ$1000,ROW(C445)-3,FALSE)</f>
        <v>0</v>
      </c>
      <c r="AD445" s="53">
        <f t="shared" si="75"/>
        <v>0</v>
      </c>
      <c r="AE445" s="53">
        <f t="shared" si="76"/>
        <v>0</v>
      </c>
      <c r="AF445" s="53">
        <f t="shared" si="77"/>
        <v>0</v>
      </c>
      <c r="AG445" s="53">
        <f t="shared" si="78"/>
        <v>0</v>
      </c>
      <c r="AH445" s="53">
        <f t="shared" si="79"/>
        <v>0</v>
      </c>
      <c r="AI445" s="53">
        <f t="shared" si="80"/>
        <v>0</v>
      </c>
      <c r="AJ445" s="53">
        <f t="shared" si="81"/>
        <v>0</v>
      </c>
    </row>
    <row r="446" spans="1:36" x14ac:dyDescent="0.25">
      <c r="A446" s="19"/>
      <c r="B446" s="19"/>
      <c r="C446" s="37"/>
      <c r="D446" s="19"/>
      <c r="E446" s="19"/>
      <c r="F446" s="19"/>
      <c r="G446" s="19"/>
      <c r="H446" s="19"/>
      <c r="I446" s="19"/>
      <c r="J446" s="19"/>
      <c r="K446" s="19"/>
      <c r="L446" s="19"/>
      <c r="M446" s="81">
        <f>IF(C446&gt;A_Stammdaten!$B$12,0,SUM(D446,E446,G446,I446:J446)-SUM(F446,H446,K446:L446))</f>
        <v>0</v>
      </c>
      <c r="N446" s="19"/>
      <c r="O446" s="19"/>
      <c r="P446" s="19"/>
      <c r="Q446" s="81">
        <f t="shared" si="82"/>
        <v>0</v>
      </c>
      <c r="R446" s="82">
        <f>IF(ISBLANK($B446),0,VLOOKUP($B446,Listen!$A$2:$C$45,2,FALSE))</f>
        <v>0</v>
      </c>
      <c r="S446" s="82">
        <f>IF(ISBLANK($B446),0,VLOOKUP($B446,Listen!$A$2:$C$45,3,FALSE))</f>
        <v>0</v>
      </c>
      <c r="T446" s="51">
        <f t="shared" si="74"/>
        <v>0</v>
      </c>
      <c r="U446" s="51">
        <f t="shared" si="83"/>
        <v>0</v>
      </c>
      <c r="V446" s="51">
        <f t="shared" si="83"/>
        <v>0</v>
      </c>
      <c r="W446" s="51">
        <f t="shared" si="83"/>
        <v>0</v>
      </c>
      <c r="X446" s="51">
        <f t="shared" si="83"/>
        <v>0</v>
      </c>
      <c r="Y446" s="51">
        <f t="shared" si="83"/>
        <v>0</v>
      </c>
      <c r="Z446" s="51">
        <f t="shared" si="83"/>
        <v>0</v>
      </c>
      <c r="AA446" s="53">
        <f t="shared" si="84"/>
        <v>0</v>
      </c>
      <c r="AB446" s="53">
        <f>IF(C446=A_Stammdaten!$B$12,D_SAV!$Q446-D_SAV!$AC446,HLOOKUP(A_Stammdaten!$B$12-1,$AD$4:$AJ$1000,ROW(C446)-3,FALSE)-$AC446)</f>
        <v>0</v>
      </c>
      <c r="AC446" s="53">
        <f>HLOOKUP(A_Stammdaten!$B$12,$AD$4:$AJ$1000,ROW(C446)-3,FALSE)</f>
        <v>0</v>
      </c>
      <c r="AD446" s="53">
        <f t="shared" si="75"/>
        <v>0</v>
      </c>
      <c r="AE446" s="53">
        <f t="shared" si="76"/>
        <v>0</v>
      </c>
      <c r="AF446" s="53">
        <f t="shared" si="77"/>
        <v>0</v>
      </c>
      <c r="AG446" s="53">
        <f t="shared" si="78"/>
        <v>0</v>
      </c>
      <c r="AH446" s="53">
        <f t="shared" si="79"/>
        <v>0</v>
      </c>
      <c r="AI446" s="53">
        <f t="shared" si="80"/>
        <v>0</v>
      </c>
      <c r="AJ446" s="53">
        <f t="shared" si="81"/>
        <v>0</v>
      </c>
    </row>
    <row r="447" spans="1:36" x14ac:dyDescent="0.25">
      <c r="A447" s="19"/>
      <c r="B447" s="19"/>
      <c r="C447" s="37"/>
      <c r="D447" s="19"/>
      <c r="E447" s="19"/>
      <c r="F447" s="19"/>
      <c r="G447" s="19"/>
      <c r="H447" s="19"/>
      <c r="I447" s="19"/>
      <c r="J447" s="19"/>
      <c r="K447" s="19"/>
      <c r="L447" s="19"/>
      <c r="M447" s="81">
        <f>IF(C447&gt;A_Stammdaten!$B$12,0,SUM(D447,E447,G447,I447:J447)-SUM(F447,H447,K447:L447))</f>
        <v>0</v>
      </c>
      <c r="N447" s="19"/>
      <c r="O447" s="19"/>
      <c r="P447" s="19"/>
      <c r="Q447" s="81">
        <f t="shared" si="82"/>
        <v>0</v>
      </c>
      <c r="R447" s="82">
        <f>IF(ISBLANK($B447),0,VLOOKUP($B447,Listen!$A$2:$C$45,2,FALSE))</f>
        <v>0</v>
      </c>
      <c r="S447" s="82">
        <f>IF(ISBLANK($B447),0,VLOOKUP($B447,Listen!$A$2:$C$45,3,FALSE))</f>
        <v>0</v>
      </c>
      <c r="T447" s="51">
        <f t="shared" si="74"/>
        <v>0</v>
      </c>
      <c r="U447" s="51">
        <f t="shared" si="83"/>
        <v>0</v>
      </c>
      <c r="V447" s="51">
        <f t="shared" si="83"/>
        <v>0</v>
      </c>
      <c r="W447" s="51">
        <f t="shared" si="83"/>
        <v>0</v>
      </c>
      <c r="X447" s="51">
        <f t="shared" si="83"/>
        <v>0</v>
      </c>
      <c r="Y447" s="51">
        <f t="shared" si="83"/>
        <v>0</v>
      </c>
      <c r="Z447" s="51">
        <f t="shared" si="83"/>
        <v>0</v>
      </c>
      <c r="AA447" s="53">
        <f t="shared" si="84"/>
        <v>0</v>
      </c>
      <c r="AB447" s="53">
        <f>IF(C447=A_Stammdaten!$B$12,D_SAV!$Q447-D_SAV!$AC447,HLOOKUP(A_Stammdaten!$B$12-1,$AD$4:$AJ$1000,ROW(C447)-3,FALSE)-$AC447)</f>
        <v>0</v>
      </c>
      <c r="AC447" s="53">
        <f>HLOOKUP(A_Stammdaten!$B$12,$AD$4:$AJ$1000,ROW(C447)-3,FALSE)</f>
        <v>0</v>
      </c>
      <c r="AD447" s="53">
        <f t="shared" si="75"/>
        <v>0</v>
      </c>
      <c r="AE447" s="53">
        <f t="shared" si="76"/>
        <v>0</v>
      </c>
      <c r="AF447" s="53">
        <f t="shared" si="77"/>
        <v>0</v>
      </c>
      <c r="AG447" s="53">
        <f t="shared" si="78"/>
        <v>0</v>
      </c>
      <c r="AH447" s="53">
        <f t="shared" si="79"/>
        <v>0</v>
      </c>
      <c r="AI447" s="53">
        <f t="shared" si="80"/>
        <v>0</v>
      </c>
      <c r="AJ447" s="53">
        <f t="shared" si="81"/>
        <v>0</v>
      </c>
    </row>
    <row r="448" spans="1:36" x14ac:dyDescent="0.25">
      <c r="A448" s="19"/>
      <c r="B448" s="19"/>
      <c r="C448" s="37"/>
      <c r="D448" s="19"/>
      <c r="E448" s="19"/>
      <c r="F448" s="19"/>
      <c r="G448" s="19"/>
      <c r="H448" s="19"/>
      <c r="I448" s="19"/>
      <c r="J448" s="19"/>
      <c r="K448" s="19"/>
      <c r="L448" s="19"/>
      <c r="M448" s="81">
        <f>IF(C448&gt;A_Stammdaten!$B$12,0,SUM(D448,E448,G448,I448:J448)-SUM(F448,H448,K448:L448))</f>
        <v>0</v>
      </c>
      <c r="N448" s="19"/>
      <c r="O448" s="19"/>
      <c r="P448" s="19"/>
      <c r="Q448" s="81">
        <f t="shared" si="82"/>
        <v>0</v>
      </c>
      <c r="R448" s="82">
        <f>IF(ISBLANK($B448),0,VLOOKUP($B448,Listen!$A$2:$C$45,2,FALSE))</f>
        <v>0</v>
      </c>
      <c r="S448" s="82">
        <f>IF(ISBLANK($B448),0,VLOOKUP($B448,Listen!$A$2:$C$45,3,FALSE))</f>
        <v>0</v>
      </c>
      <c r="T448" s="51">
        <f t="shared" si="74"/>
        <v>0</v>
      </c>
      <c r="U448" s="51">
        <f t="shared" si="83"/>
        <v>0</v>
      </c>
      <c r="V448" s="51">
        <f t="shared" si="83"/>
        <v>0</v>
      </c>
      <c r="W448" s="51">
        <f t="shared" si="83"/>
        <v>0</v>
      </c>
      <c r="X448" s="51">
        <f t="shared" si="83"/>
        <v>0</v>
      </c>
      <c r="Y448" s="51">
        <f t="shared" si="83"/>
        <v>0</v>
      </c>
      <c r="Z448" s="51">
        <f t="shared" si="83"/>
        <v>0</v>
      </c>
      <c r="AA448" s="53">
        <f t="shared" si="84"/>
        <v>0</v>
      </c>
      <c r="AB448" s="53">
        <f>IF(C448=A_Stammdaten!$B$12,D_SAV!$Q448-D_SAV!$AC448,HLOOKUP(A_Stammdaten!$B$12-1,$AD$4:$AJ$1000,ROW(C448)-3,FALSE)-$AC448)</f>
        <v>0</v>
      </c>
      <c r="AC448" s="53">
        <f>HLOOKUP(A_Stammdaten!$B$12,$AD$4:$AJ$1000,ROW(C448)-3,FALSE)</f>
        <v>0</v>
      </c>
      <c r="AD448" s="53">
        <f t="shared" si="75"/>
        <v>0</v>
      </c>
      <c r="AE448" s="53">
        <f t="shared" si="76"/>
        <v>0</v>
      </c>
      <c r="AF448" s="53">
        <f t="shared" si="77"/>
        <v>0</v>
      </c>
      <c r="AG448" s="53">
        <f t="shared" si="78"/>
        <v>0</v>
      </c>
      <c r="AH448" s="53">
        <f t="shared" si="79"/>
        <v>0</v>
      </c>
      <c r="AI448" s="53">
        <f t="shared" si="80"/>
        <v>0</v>
      </c>
      <c r="AJ448" s="53">
        <f t="shared" si="81"/>
        <v>0</v>
      </c>
    </row>
    <row r="449" spans="1:36" x14ac:dyDescent="0.25">
      <c r="A449" s="19"/>
      <c r="B449" s="19"/>
      <c r="C449" s="37"/>
      <c r="D449" s="19"/>
      <c r="E449" s="19"/>
      <c r="F449" s="19"/>
      <c r="G449" s="19"/>
      <c r="H449" s="19"/>
      <c r="I449" s="19"/>
      <c r="J449" s="19"/>
      <c r="K449" s="19"/>
      <c r="L449" s="19"/>
      <c r="M449" s="81">
        <f>IF(C449&gt;A_Stammdaten!$B$12,0,SUM(D449,E449,G449,I449:J449)-SUM(F449,H449,K449:L449))</f>
        <v>0</v>
      </c>
      <c r="N449" s="19"/>
      <c r="O449" s="19"/>
      <c r="P449" s="19"/>
      <c r="Q449" s="81">
        <f t="shared" si="82"/>
        <v>0</v>
      </c>
      <c r="R449" s="82">
        <f>IF(ISBLANK($B449),0,VLOOKUP($B449,Listen!$A$2:$C$45,2,FALSE))</f>
        <v>0</v>
      </c>
      <c r="S449" s="82">
        <f>IF(ISBLANK($B449),0,VLOOKUP($B449,Listen!$A$2:$C$45,3,FALSE))</f>
        <v>0</v>
      </c>
      <c r="T449" s="51">
        <f t="shared" si="74"/>
        <v>0</v>
      </c>
      <c r="U449" s="51">
        <f t="shared" si="83"/>
        <v>0</v>
      </c>
      <c r="V449" s="51">
        <f t="shared" si="83"/>
        <v>0</v>
      </c>
      <c r="W449" s="51">
        <f t="shared" si="83"/>
        <v>0</v>
      </c>
      <c r="X449" s="51">
        <f t="shared" si="83"/>
        <v>0</v>
      </c>
      <c r="Y449" s="51">
        <f t="shared" si="83"/>
        <v>0</v>
      </c>
      <c r="Z449" s="51">
        <f t="shared" si="83"/>
        <v>0</v>
      </c>
      <c r="AA449" s="53">
        <f t="shared" si="84"/>
        <v>0</v>
      </c>
      <c r="AB449" s="53">
        <f>IF(C449=A_Stammdaten!$B$12,D_SAV!$Q449-D_SAV!$AC449,HLOOKUP(A_Stammdaten!$B$12-1,$AD$4:$AJ$1000,ROW(C449)-3,FALSE)-$AC449)</f>
        <v>0</v>
      </c>
      <c r="AC449" s="53">
        <f>HLOOKUP(A_Stammdaten!$B$12,$AD$4:$AJ$1000,ROW(C449)-3,FALSE)</f>
        <v>0</v>
      </c>
      <c r="AD449" s="53">
        <f t="shared" si="75"/>
        <v>0</v>
      </c>
      <c r="AE449" s="53">
        <f t="shared" si="76"/>
        <v>0</v>
      </c>
      <c r="AF449" s="53">
        <f t="shared" si="77"/>
        <v>0</v>
      </c>
      <c r="AG449" s="53">
        <f t="shared" si="78"/>
        <v>0</v>
      </c>
      <c r="AH449" s="53">
        <f t="shared" si="79"/>
        <v>0</v>
      </c>
      <c r="AI449" s="53">
        <f t="shared" si="80"/>
        <v>0</v>
      </c>
      <c r="AJ449" s="53">
        <f t="shared" si="81"/>
        <v>0</v>
      </c>
    </row>
    <row r="450" spans="1:36" x14ac:dyDescent="0.25">
      <c r="A450" s="19"/>
      <c r="B450" s="19"/>
      <c r="C450" s="37"/>
      <c r="D450" s="19"/>
      <c r="E450" s="19"/>
      <c r="F450" s="19"/>
      <c r="G450" s="19"/>
      <c r="H450" s="19"/>
      <c r="I450" s="19"/>
      <c r="J450" s="19"/>
      <c r="K450" s="19"/>
      <c r="L450" s="19"/>
      <c r="M450" s="81">
        <f>IF(C450&gt;A_Stammdaten!$B$12,0,SUM(D450,E450,G450,I450:J450)-SUM(F450,H450,K450:L450))</f>
        <v>0</v>
      </c>
      <c r="N450" s="19"/>
      <c r="O450" s="19"/>
      <c r="P450" s="19"/>
      <c r="Q450" s="81">
        <f t="shared" si="82"/>
        <v>0</v>
      </c>
      <c r="R450" s="82">
        <f>IF(ISBLANK($B450),0,VLOOKUP($B450,Listen!$A$2:$C$45,2,FALSE))</f>
        <v>0</v>
      </c>
      <c r="S450" s="82">
        <f>IF(ISBLANK($B450),0,VLOOKUP($B450,Listen!$A$2:$C$45,3,FALSE))</f>
        <v>0</v>
      </c>
      <c r="T450" s="51">
        <f t="shared" si="74"/>
        <v>0</v>
      </c>
      <c r="U450" s="51">
        <f t="shared" si="83"/>
        <v>0</v>
      </c>
      <c r="V450" s="51">
        <f t="shared" si="83"/>
        <v>0</v>
      </c>
      <c r="W450" s="51">
        <f t="shared" si="83"/>
        <v>0</v>
      </c>
      <c r="X450" s="51">
        <f t="shared" si="83"/>
        <v>0</v>
      </c>
      <c r="Y450" s="51">
        <f t="shared" si="83"/>
        <v>0</v>
      </c>
      <c r="Z450" s="51">
        <f t="shared" ref="U450:Z493" si="85">$R450</f>
        <v>0</v>
      </c>
      <c r="AA450" s="53">
        <f t="shared" si="84"/>
        <v>0</v>
      </c>
      <c r="AB450" s="53">
        <f>IF(C450=A_Stammdaten!$B$12,D_SAV!$Q450-D_SAV!$AC450,HLOOKUP(A_Stammdaten!$B$12-1,$AD$4:$AJ$1000,ROW(C450)-3,FALSE)-$AC450)</f>
        <v>0</v>
      </c>
      <c r="AC450" s="53">
        <f>HLOOKUP(A_Stammdaten!$B$12,$AD$4:$AJ$1000,ROW(C450)-3,FALSE)</f>
        <v>0</v>
      </c>
      <c r="AD450" s="53">
        <f t="shared" si="75"/>
        <v>0</v>
      </c>
      <c r="AE450" s="53">
        <f t="shared" si="76"/>
        <v>0</v>
      </c>
      <c r="AF450" s="53">
        <f t="shared" si="77"/>
        <v>0</v>
      </c>
      <c r="AG450" s="53">
        <f t="shared" si="78"/>
        <v>0</v>
      </c>
      <c r="AH450" s="53">
        <f t="shared" si="79"/>
        <v>0</v>
      </c>
      <c r="AI450" s="53">
        <f t="shared" si="80"/>
        <v>0</v>
      </c>
      <c r="AJ450" s="53">
        <f t="shared" si="81"/>
        <v>0</v>
      </c>
    </row>
    <row r="451" spans="1:36" x14ac:dyDescent="0.25">
      <c r="A451" s="19"/>
      <c r="B451" s="19"/>
      <c r="C451" s="37"/>
      <c r="D451" s="19"/>
      <c r="E451" s="19"/>
      <c r="F451" s="19"/>
      <c r="G451" s="19"/>
      <c r="H451" s="19"/>
      <c r="I451" s="19"/>
      <c r="J451" s="19"/>
      <c r="K451" s="19"/>
      <c r="L451" s="19"/>
      <c r="M451" s="81">
        <f>IF(C451&gt;A_Stammdaten!$B$12,0,SUM(D451,E451,G451,I451:J451)-SUM(F451,H451,K451:L451))</f>
        <v>0</v>
      </c>
      <c r="N451" s="19"/>
      <c r="O451" s="19"/>
      <c r="P451" s="19"/>
      <c r="Q451" s="81">
        <f t="shared" si="82"/>
        <v>0</v>
      </c>
      <c r="R451" s="82">
        <f>IF(ISBLANK($B451),0,VLOOKUP($B451,Listen!$A$2:$C$45,2,FALSE))</f>
        <v>0</v>
      </c>
      <c r="S451" s="82">
        <f>IF(ISBLANK($B451),0,VLOOKUP($B451,Listen!$A$2:$C$45,3,FALSE))</f>
        <v>0</v>
      </c>
      <c r="T451" s="51">
        <f t="shared" si="74"/>
        <v>0</v>
      </c>
      <c r="U451" s="51">
        <f t="shared" si="85"/>
        <v>0</v>
      </c>
      <c r="V451" s="51">
        <f t="shared" si="85"/>
        <v>0</v>
      </c>
      <c r="W451" s="51">
        <f t="shared" si="85"/>
        <v>0</v>
      </c>
      <c r="X451" s="51">
        <f t="shared" si="85"/>
        <v>0</v>
      </c>
      <c r="Y451" s="51">
        <f t="shared" si="85"/>
        <v>0</v>
      </c>
      <c r="Z451" s="51">
        <f t="shared" si="85"/>
        <v>0</v>
      </c>
      <c r="AA451" s="53">
        <f t="shared" si="84"/>
        <v>0</v>
      </c>
      <c r="AB451" s="53">
        <f>IF(C451=A_Stammdaten!$B$12,D_SAV!$Q451-D_SAV!$AC451,HLOOKUP(A_Stammdaten!$B$12-1,$AD$4:$AJ$1000,ROW(C451)-3,FALSE)-$AC451)</f>
        <v>0</v>
      </c>
      <c r="AC451" s="53">
        <f>HLOOKUP(A_Stammdaten!$B$12,$AD$4:$AJ$1000,ROW(C451)-3,FALSE)</f>
        <v>0</v>
      </c>
      <c r="AD451" s="53">
        <f t="shared" si="75"/>
        <v>0</v>
      </c>
      <c r="AE451" s="53">
        <f t="shared" si="76"/>
        <v>0</v>
      </c>
      <c r="AF451" s="53">
        <f t="shared" si="77"/>
        <v>0</v>
      </c>
      <c r="AG451" s="53">
        <f t="shared" si="78"/>
        <v>0</v>
      </c>
      <c r="AH451" s="53">
        <f t="shared" si="79"/>
        <v>0</v>
      </c>
      <c r="AI451" s="53">
        <f t="shared" si="80"/>
        <v>0</v>
      </c>
      <c r="AJ451" s="53">
        <f t="shared" si="81"/>
        <v>0</v>
      </c>
    </row>
    <row r="452" spans="1:36" x14ac:dyDescent="0.25">
      <c r="A452" s="19"/>
      <c r="B452" s="19"/>
      <c r="C452" s="37"/>
      <c r="D452" s="19"/>
      <c r="E452" s="19"/>
      <c r="F452" s="19"/>
      <c r="G452" s="19"/>
      <c r="H452" s="19"/>
      <c r="I452" s="19"/>
      <c r="J452" s="19"/>
      <c r="K452" s="19"/>
      <c r="L452" s="19"/>
      <c r="M452" s="81">
        <f>IF(C452&gt;A_Stammdaten!$B$12,0,SUM(D452,E452,G452,I452:J452)-SUM(F452,H452,K452:L452))</f>
        <v>0</v>
      </c>
      <c r="N452" s="19"/>
      <c r="O452" s="19"/>
      <c r="P452" s="19"/>
      <c r="Q452" s="81">
        <f t="shared" si="82"/>
        <v>0</v>
      </c>
      <c r="R452" s="82">
        <f>IF(ISBLANK($B452),0,VLOOKUP($B452,Listen!$A$2:$C$45,2,FALSE))</f>
        <v>0</v>
      </c>
      <c r="S452" s="82">
        <f>IF(ISBLANK($B452),0,VLOOKUP($B452,Listen!$A$2:$C$45,3,FALSE))</f>
        <v>0</v>
      </c>
      <c r="T452" s="51">
        <f t="shared" si="74"/>
        <v>0</v>
      </c>
      <c r="U452" s="51">
        <f t="shared" si="85"/>
        <v>0</v>
      </c>
      <c r="V452" s="51">
        <f t="shared" si="85"/>
        <v>0</v>
      </c>
      <c r="W452" s="51">
        <f t="shared" si="85"/>
        <v>0</v>
      </c>
      <c r="X452" s="51">
        <f t="shared" si="85"/>
        <v>0</v>
      </c>
      <c r="Y452" s="51">
        <f t="shared" si="85"/>
        <v>0</v>
      </c>
      <c r="Z452" s="51">
        <f t="shared" si="85"/>
        <v>0</v>
      </c>
      <c r="AA452" s="53">
        <f t="shared" si="84"/>
        <v>0</v>
      </c>
      <c r="AB452" s="53">
        <f>IF(C452=A_Stammdaten!$B$12,D_SAV!$Q452-D_SAV!$AC452,HLOOKUP(A_Stammdaten!$B$12-1,$AD$4:$AJ$1000,ROW(C452)-3,FALSE)-$AC452)</f>
        <v>0</v>
      </c>
      <c r="AC452" s="53">
        <f>HLOOKUP(A_Stammdaten!$B$12,$AD$4:$AJ$1000,ROW(C452)-3,FALSE)</f>
        <v>0</v>
      </c>
      <c r="AD452" s="53">
        <f t="shared" si="75"/>
        <v>0</v>
      </c>
      <c r="AE452" s="53">
        <f t="shared" si="76"/>
        <v>0</v>
      </c>
      <c r="AF452" s="53">
        <f t="shared" si="77"/>
        <v>0</v>
      </c>
      <c r="AG452" s="53">
        <f t="shared" si="78"/>
        <v>0</v>
      </c>
      <c r="AH452" s="53">
        <f t="shared" si="79"/>
        <v>0</v>
      </c>
      <c r="AI452" s="53">
        <f t="shared" si="80"/>
        <v>0</v>
      </c>
      <c r="AJ452" s="53">
        <f t="shared" si="81"/>
        <v>0</v>
      </c>
    </row>
    <row r="453" spans="1:36" x14ac:dyDescent="0.25">
      <c r="A453" s="19"/>
      <c r="B453" s="19"/>
      <c r="C453" s="37"/>
      <c r="D453" s="19"/>
      <c r="E453" s="19"/>
      <c r="F453" s="19"/>
      <c r="G453" s="19"/>
      <c r="H453" s="19"/>
      <c r="I453" s="19"/>
      <c r="J453" s="19"/>
      <c r="K453" s="19"/>
      <c r="L453" s="19"/>
      <c r="M453" s="81">
        <f>IF(C453&gt;A_Stammdaten!$B$12,0,SUM(D453,E453,G453,I453:J453)-SUM(F453,H453,K453:L453))</f>
        <v>0</v>
      </c>
      <c r="N453" s="19"/>
      <c r="O453" s="19"/>
      <c r="P453" s="19"/>
      <c r="Q453" s="81">
        <f t="shared" si="82"/>
        <v>0</v>
      </c>
      <c r="R453" s="82">
        <f>IF(ISBLANK($B453),0,VLOOKUP($B453,Listen!$A$2:$C$45,2,FALSE))</f>
        <v>0</v>
      </c>
      <c r="S453" s="82">
        <f>IF(ISBLANK($B453),0,VLOOKUP($B453,Listen!$A$2:$C$45,3,FALSE))</f>
        <v>0</v>
      </c>
      <c r="T453" s="51">
        <f t="shared" ref="T453:T516" si="86">$R453</f>
        <v>0</v>
      </c>
      <c r="U453" s="51">
        <f t="shared" si="85"/>
        <v>0</v>
      </c>
      <c r="V453" s="51">
        <f t="shared" si="85"/>
        <v>0</v>
      </c>
      <c r="W453" s="51">
        <f t="shared" si="85"/>
        <v>0</v>
      </c>
      <c r="X453" s="51">
        <f t="shared" si="85"/>
        <v>0</v>
      </c>
      <c r="Y453" s="51">
        <f t="shared" si="85"/>
        <v>0</v>
      </c>
      <c r="Z453" s="51">
        <f t="shared" si="85"/>
        <v>0</v>
      </c>
      <c r="AA453" s="53">
        <f t="shared" si="84"/>
        <v>0</v>
      </c>
      <c r="AB453" s="53">
        <f>IF(C453=A_Stammdaten!$B$12,D_SAV!$Q453-D_SAV!$AC453,HLOOKUP(A_Stammdaten!$B$12-1,$AD$4:$AJ$1000,ROW(C453)-3,FALSE)-$AC453)</f>
        <v>0</v>
      </c>
      <c r="AC453" s="53">
        <f>HLOOKUP(A_Stammdaten!$B$12,$AD$4:$AJ$1000,ROW(C453)-3,FALSE)</f>
        <v>0</v>
      </c>
      <c r="AD453" s="53">
        <f t="shared" ref="AD453:AD516" si="87">IF(OR($C453=0,$Q453=0),0,IF($C453&lt;=AD$4,$Q453-$Q453/T453*(AD$4-$C453+1),0))</f>
        <v>0</v>
      </c>
      <c r="AE453" s="53">
        <f t="shared" ref="AE453:AE516" si="88">IF(OR($C453=0,$Q453=0,U453-(AE$4-$C453)=0),0,IF($C453&lt;AE$4,AD453-AD453/(U453-(AE$4-$C453)),IF($C453=AE$4,$Q453-$Q453/U453,0)))</f>
        <v>0</v>
      </c>
      <c r="AF453" s="53">
        <f t="shared" ref="AF453:AF516" si="89">IF(OR($C453=0,$Q453=0,V453-(AF$4-$C453)=0),0,IF($C453&lt;AF$4,AE453-AE453/(V453-(AF$4-$C453)),IF($C453=AF$4,$Q453-$Q453/V453,0)))</f>
        <v>0</v>
      </c>
      <c r="AG453" s="53">
        <f t="shared" ref="AG453:AG516" si="90">IF(OR($C453=0,$Q453=0,W453-(AG$4-$C453)=0),0,IF($C453&lt;AG$4,AF453-AF453/(W453-(AG$4-$C453)),IF($C453=AG$4,$Q453-$Q453/W453,0)))</f>
        <v>0</v>
      </c>
      <c r="AH453" s="53">
        <f t="shared" ref="AH453:AH516" si="91">IF(OR($C453=0,$Q453=0,X453-(AH$4-$C453)=0),0,IF($C453&lt;AH$4,AG453-AG453/(X453-(AH$4-$C453)),IF($C453=AH$4,$Q453-$Q453/X453,0)))</f>
        <v>0</v>
      </c>
      <c r="AI453" s="53">
        <f t="shared" ref="AI453:AI516" si="92">IF(OR($C453=0,$Q453=0,Y453-(AI$4-$C453)=0),0,IF($C453&lt;AI$4,AH453-AH453/(Y453-(AI$4-$C453)),IF($C453=AI$4,$Q453-$Q453/Y453,0)))</f>
        <v>0</v>
      </c>
      <c r="AJ453" s="53">
        <f t="shared" ref="AJ453:AJ516" si="93">IF(OR($C453=0,$Q453=0,Z453-(AJ$4-$C453)=0),0,IF($C453&lt;AJ$4,AI453-AI453/(Z453-(AJ$4-$C453)),IF($C453=AJ$4,$Q453-$Q453/Z453,0)))</f>
        <v>0</v>
      </c>
    </row>
    <row r="454" spans="1:36" x14ac:dyDescent="0.25">
      <c r="A454" s="19"/>
      <c r="B454" s="19"/>
      <c r="C454" s="37"/>
      <c r="D454" s="19"/>
      <c r="E454" s="19"/>
      <c r="F454" s="19"/>
      <c r="G454" s="19"/>
      <c r="H454" s="19"/>
      <c r="I454" s="19"/>
      <c r="J454" s="19"/>
      <c r="K454" s="19"/>
      <c r="L454" s="19"/>
      <c r="M454" s="81">
        <f>IF(C454&gt;A_Stammdaten!$B$12,0,SUM(D454,E454,G454,I454:J454)-SUM(F454,H454,K454:L454))</f>
        <v>0</v>
      </c>
      <c r="N454" s="19"/>
      <c r="O454" s="19"/>
      <c r="P454" s="19"/>
      <c r="Q454" s="81">
        <f t="shared" ref="Q454:Q517" si="94">M454-N454-O454</f>
        <v>0</v>
      </c>
      <c r="R454" s="82">
        <f>IF(ISBLANK($B454),0,VLOOKUP($B454,Listen!$A$2:$C$45,2,FALSE))</f>
        <v>0</v>
      </c>
      <c r="S454" s="82">
        <f>IF(ISBLANK($B454),0,VLOOKUP($B454,Listen!$A$2:$C$45,3,FALSE))</f>
        <v>0</v>
      </c>
      <c r="T454" s="51">
        <f t="shared" si="86"/>
        <v>0</v>
      </c>
      <c r="U454" s="51">
        <f t="shared" si="85"/>
        <v>0</v>
      </c>
      <c r="V454" s="51">
        <f t="shared" si="85"/>
        <v>0</v>
      </c>
      <c r="W454" s="51">
        <f t="shared" si="85"/>
        <v>0</v>
      </c>
      <c r="X454" s="51">
        <f t="shared" si="85"/>
        <v>0</v>
      </c>
      <c r="Y454" s="51">
        <f t="shared" si="85"/>
        <v>0</v>
      </c>
      <c r="Z454" s="51">
        <f t="shared" si="85"/>
        <v>0</v>
      </c>
      <c r="AA454" s="53">
        <f t="shared" si="84"/>
        <v>0</v>
      </c>
      <c r="AB454" s="53">
        <f>IF(C454=A_Stammdaten!$B$12,D_SAV!$Q454-D_SAV!$AC454,HLOOKUP(A_Stammdaten!$B$12-1,$AD$4:$AJ$1000,ROW(C454)-3,FALSE)-$AC454)</f>
        <v>0</v>
      </c>
      <c r="AC454" s="53">
        <f>HLOOKUP(A_Stammdaten!$B$12,$AD$4:$AJ$1000,ROW(C454)-3,FALSE)</f>
        <v>0</v>
      </c>
      <c r="AD454" s="53">
        <f t="shared" si="87"/>
        <v>0</v>
      </c>
      <c r="AE454" s="53">
        <f t="shared" si="88"/>
        <v>0</v>
      </c>
      <c r="AF454" s="53">
        <f t="shared" si="89"/>
        <v>0</v>
      </c>
      <c r="AG454" s="53">
        <f t="shared" si="90"/>
        <v>0</v>
      </c>
      <c r="AH454" s="53">
        <f t="shared" si="91"/>
        <v>0</v>
      </c>
      <c r="AI454" s="53">
        <f t="shared" si="92"/>
        <v>0</v>
      </c>
      <c r="AJ454" s="53">
        <f t="shared" si="93"/>
        <v>0</v>
      </c>
    </row>
    <row r="455" spans="1:36" x14ac:dyDescent="0.25">
      <c r="A455" s="19"/>
      <c r="B455" s="19"/>
      <c r="C455" s="37"/>
      <c r="D455" s="19"/>
      <c r="E455" s="19"/>
      <c r="F455" s="19"/>
      <c r="G455" s="19"/>
      <c r="H455" s="19"/>
      <c r="I455" s="19"/>
      <c r="J455" s="19"/>
      <c r="K455" s="19"/>
      <c r="L455" s="19"/>
      <c r="M455" s="81">
        <f>IF(C455&gt;A_Stammdaten!$B$12,0,SUM(D455,E455,G455,I455:J455)-SUM(F455,H455,K455:L455))</f>
        <v>0</v>
      </c>
      <c r="N455" s="19"/>
      <c r="O455" s="19"/>
      <c r="P455" s="19"/>
      <c r="Q455" s="81">
        <f t="shared" si="94"/>
        <v>0</v>
      </c>
      <c r="R455" s="82">
        <f>IF(ISBLANK($B455),0,VLOOKUP($B455,Listen!$A$2:$C$45,2,FALSE))</f>
        <v>0</v>
      </c>
      <c r="S455" s="82">
        <f>IF(ISBLANK($B455),0,VLOOKUP($B455,Listen!$A$2:$C$45,3,FALSE))</f>
        <v>0</v>
      </c>
      <c r="T455" s="51">
        <f t="shared" si="86"/>
        <v>0</v>
      </c>
      <c r="U455" s="51">
        <f t="shared" si="85"/>
        <v>0</v>
      </c>
      <c r="V455" s="51">
        <f t="shared" si="85"/>
        <v>0</v>
      </c>
      <c r="W455" s="51">
        <f t="shared" si="85"/>
        <v>0</v>
      </c>
      <c r="X455" s="51">
        <f t="shared" si="85"/>
        <v>0</v>
      </c>
      <c r="Y455" s="51">
        <f t="shared" si="85"/>
        <v>0</v>
      </c>
      <c r="Z455" s="51">
        <f t="shared" si="85"/>
        <v>0</v>
      </c>
      <c r="AA455" s="53">
        <f t="shared" si="84"/>
        <v>0</v>
      </c>
      <c r="AB455" s="53">
        <f>IF(C455=A_Stammdaten!$B$12,D_SAV!$Q455-D_SAV!$AC455,HLOOKUP(A_Stammdaten!$B$12-1,$AD$4:$AJ$1000,ROW(C455)-3,FALSE)-$AC455)</f>
        <v>0</v>
      </c>
      <c r="AC455" s="53">
        <f>HLOOKUP(A_Stammdaten!$B$12,$AD$4:$AJ$1000,ROW(C455)-3,FALSE)</f>
        <v>0</v>
      </c>
      <c r="AD455" s="53">
        <f t="shared" si="87"/>
        <v>0</v>
      </c>
      <c r="AE455" s="53">
        <f t="shared" si="88"/>
        <v>0</v>
      </c>
      <c r="AF455" s="53">
        <f t="shared" si="89"/>
        <v>0</v>
      </c>
      <c r="AG455" s="53">
        <f t="shared" si="90"/>
        <v>0</v>
      </c>
      <c r="AH455" s="53">
        <f t="shared" si="91"/>
        <v>0</v>
      </c>
      <c r="AI455" s="53">
        <f t="shared" si="92"/>
        <v>0</v>
      </c>
      <c r="AJ455" s="53">
        <f t="shared" si="93"/>
        <v>0</v>
      </c>
    </row>
    <row r="456" spans="1:36" x14ac:dyDescent="0.25">
      <c r="A456" s="19"/>
      <c r="B456" s="19"/>
      <c r="C456" s="37"/>
      <c r="D456" s="19"/>
      <c r="E456" s="19"/>
      <c r="F456" s="19"/>
      <c r="G456" s="19"/>
      <c r="H456" s="19"/>
      <c r="I456" s="19"/>
      <c r="J456" s="19"/>
      <c r="K456" s="19"/>
      <c r="L456" s="19"/>
      <c r="M456" s="81">
        <f>IF(C456&gt;A_Stammdaten!$B$12,0,SUM(D456,E456,G456,I456:J456)-SUM(F456,H456,K456:L456))</f>
        <v>0</v>
      </c>
      <c r="N456" s="19"/>
      <c r="O456" s="19"/>
      <c r="P456" s="19"/>
      <c r="Q456" s="81">
        <f t="shared" si="94"/>
        <v>0</v>
      </c>
      <c r="R456" s="82">
        <f>IF(ISBLANK($B456),0,VLOOKUP($B456,Listen!$A$2:$C$45,2,FALSE))</f>
        <v>0</v>
      </c>
      <c r="S456" s="82">
        <f>IF(ISBLANK($B456),0,VLOOKUP($B456,Listen!$A$2:$C$45,3,FALSE))</f>
        <v>0</v>
      </c>
      <c r="T456" s="51">
        <f t="shared" si="86"/>
        <v>0</v>
      </c>
      <c r="U456" s="51">
        <f t="shared" si="85"/>
        <v>0</v>
      </c>
      <c r="V456" s="51">
        <f t="shared" si="85"/>
        <v>0</v>
      </c>
      <c r="W456" s="51">
        <f t="shared" si="85"/>
        <v>0</v>
      </c>
      <c r="X456" s="51">
        <f t="shared" si="85"/>
        <v>0</v>
      </c>
      <c r="Y456" s="51">
        <f t="shared" si="85"/>
        <v>0</v>
      </c>
      <c r="Z456" s="51">
        <f t="shared" si="85"/>
        <v>0</v>
      </c>
      <c r="AA456" s="53">
        <f t="shared" si="84"/>
        <v>0</v>
      </c>
      <c r="AB456" s="53">
        <f>IF(C456=A_Stammdaten!$B$12,D_SAV!$Q456-D_SAV!$AC456,HLOOKUP(A_Stammdaten!$B$12-1,$AD$4:$AJ$1000,ROW(C456)-3,FALSE)-$AC456)</f>
        <v>0</v>
      </c>
      <c r="AC456" s="53">
        <f>HLOOKUP(A_Stammdaten!$B$12,$AD$4:$AJ$1000,ROW(C456)-3,FALSE)</f>
        <v>0</v>
      </c>
      <c r="AD456" s="53">
        <f t="shared" si="87"/>
        <v>0</v>
      </c>
      <c r="AE456" s="53">
        <f t="shared" si="88"/>
        <v>0</v>
      </c>
      <c r="AF456" s="53">
        <f t="shared" si="89"/>
        <v>0</v>
      </c>
      <c r="AG456" s="53">
        <f t="shared" si="90"/>
        <v>0</v>
      </c>
      <c r="AH456" s="53">
        <f t="shared" si="91"/>
        <v>0</v>
      </c>
      <c r="AI456" s="53">
        <f t="shared" si="92"/>
        <v>0</v>
      </c>
      <c r="AJ456" s="53">
        <f t="shared" si="93"/>
        <v>0</v>
      </c>
    </row>
    <row r="457" spans="1:36" x14ac:dyDescent="0.25">
      <c r="A457" s="19"/>
      <c r="B457" s="19"/>
      <c r="C457" s="37"/>
      <c r="D457" s="19"/>
      <c r="E457" s="19"/>
      <c r="F457" s="19"/>
      <c r="G457" s="19"/>
      <c r="H457" s="19"/>
      <c r="I457" s="19"/>
      <c r="J457" s="19"/>
      <c r="K457" s="19"/>
      <c r="L457" s="19"/>
      <c r="M457" s="81">
        <f>IF(C457&gt;A_Stammdaten!$B$12,0,SUM(D457,E457,G457,I457:J457)-SUM(F457,H457,K457:L457))</f>
        <v>0</v>
      </c>
      <c r="N457" s="19"/>
      <c r="O457" s="19"/>
      <c r="P457" s="19"/>
      <c r="Q457" s="81">
        <f t="shared" si="94"/>
        <v>0</v>
      </c>
      <c r="R457" s="82">
        <f>IF(ISBLANK($B457),0,VLOOKUP($B457,Listen!$A$2:$C$45,2,FALSE))</f>
        <v>0</v>
      </c>
      <c r="S457" s="82">
        <f>IF(ISBLANK($B457),0,VLOOKUP($B457,Listen!$A$2:$C$45,3,FALSE))</f>
        <v>0</v>
      </c>
      <c r="T457" s="51">
        <f t="shared" si="86"/>
        <v>0</v>
      </c>
      <c r="U457" s="51">
        <f t="shared" si="85"/>
        <v>0</v>
      </c>
      <c r="V457" s="51">
        <f t="shared" si="85"/>
        <v>0</v>
      </c>
      <c r="W457" s="51">
        <f t="shared" si="85"/>
        <v>0</v>
      </c>
      <c r="X457" s="51">
        <f t="shared" si="85"/>
        <v>0</v>
      </c>
      <c r="Y457" s="51">
        <f t="shared" si="85"/>
        <v>0</v>
      </c>
      <c r="Z457" s="51">
        <f t="shared" si="85"/>
        <v>0</v>
      </c>
      <c r="AA457" s="53">
        <f t="shared" si="84"/>
        <v>0</v>
      </c>
      <c r="AB457" s="53">
        <f>IF(C457=A_Stammdaten!$B$12,D_SAV!$Q457-D_SAV!$AC457,HLOOKUP(A_Stammdaten!$B$12-1,$AD$4:$AJ$1000,ROW(C457)-3,FALSE)-$AC457)</f>
        <v>0</v>
      </c>
      <c r="AC457" s="53">
        <f>HLOOKUP(A_Stammdaten!$B$12,$AD$4:$AJ$1000,ROW(C457)-3,FALSE)</f>
        <v>0</v>
      </c>
      <c r="AD457" s="53">
        <f t="shared" si="87"/>
        <v>0</v>
      </c>
      <c r="AE457" s="53">
        <f t="shared" si="88"/>
        <v>0</v>
      </c>
      <c r="AF457" s="53">
        <f t="shared" si="89"/>
        <v>0</v>
      </c>
      <c r="AG457" s="53">
        <f t="shared" si="90"/>
        <v>0</v>
      </c>
      <c r="AH457" s="53">
        <f t="shared" si="91"/>
        <v>0</v>
      </c>
      <c r="AI457" s="53">
        <f t="shared" si="92"/>
        <v>0</v>
      </c>
      <c r="AJ457" s="53">
        <f t="shared" si="93"/>
        <v>0</v>
      </c>
    </row>
    <row r="458" spans="1:36" x14ac:dyDescent="0.25">
      <c r="A458" s="19"/>
      <c r="B458" s="19"/>
      <c r="C458" s="37"/>
      <c r="D458" s="19"/>
      <c r="E458" s="19"/>
      <c r="F458" s="19"/>
      <c r="G458" s="19"/>
      <c r="H458" s="19"/>
      <c r="I458" s="19"/>
      <c r="J458" s="19"/>
      <c r="K458" s="19"/>
      <c r="L458" s="19"/>
      <c r="M458" s="81">
        <f>IF(C458&gt;A_Stammdaten!$B$12,0,SUM(D458,E458,G458,I458:J458)-SUM(F458,H458,K458:L458))</f>
        <v>0</v>
      </c>
      <c r="N458" s="19"/>
      <c r="O458" s="19"/>
      <c r="P458" s="19"/>
      <c r="Q458" s="81">
        <f t="shared" si="94"/>
        <v>0</v>
      </c>
      <c r="R458" s="82">
        <f>IF(ISBLANK($B458),0,VLOOKUP($B458,Listen!$A$2:$C$45,2,FALSE))</f>
        <v>0</v>
      </c>
      <c r="S458" s="82">
        <f>IF(ISBLANK($B458),0,VLOOKUP($B458,Listen!$A$2:$C$45,3,FALSE))</f>
        <v>0</v>
      </c>
      <c r="T458" s="51">
        <f t="shared" si="86"/>
        <v>0</v>
      </c>
      <c r="U458" s="51">
        <f t="shared" si="85"/>
        <v>0</v>
      </c>
      <c r="V458" s="51">
        <f t="shared" si="85"/>
        <v>0</v>
      </c>
      <c r="W458" s="51">
        <f t="shared" si="85"/>
        <v>0</v>
      </c>
      <c r="X458" s="51">
        <f t="shared" si="85"/>
        <v>0</v>
      </c>
      <c r="Y458" s="51">
        <f t="shared" si="85"/>
        <v>0</v>
      </c>
      <c r="Z458" s="51">
        <f t="shared" si="85"/>
        <v>0</v>
      </c>
      <c r="AA458" s="53">
        <f t="shared" si="84"/>
        <v>0</v>
      </c>
      <c r="AB458" s="53">
        <f>IF(C458=A_Stammdaten!$B$12,D_SAV!$Q458-D_SAV!$AC458,HLOOKUP(A_Stammdaten!$B$12-1,$AD$4:$AJ$1000,ROW(C458)-3,FALSE)-$AC458)</f>
        <v>0</v>
      </c>
      <c r="AC458" s="53">
        <f>HLOOKUP(A_Stammdaten!$B$12,$AD$4:$AJ$1000,ROW(C458)-3,FALSE)</f>
        <v>0</v>
      </c>
      <c r="AD458" s="53">
        <f t="shared" si="87"/>
        <v>0</v>
      </c>
      <c r="AE458" s="53">
        <f t="shared" si="88"/>
        <v>0</v>
      </c>
      <c r="AF458" s="53">
        <f t="shared" si="89"/>
        <v>0</v>
      </c>
      <c r="AG458" s="53">
        <f t="shared" si="90"/>
        <v>0</v>
      </c>
      <c r="AH458" s="53">
        <f t="shared" si="91"/>
        <v>0</v>
      </c>
      <c r="AI458" s="53">
        <f t="shared" si="92"/>
        <v>0</v>
      </c>
      <c r="AJ458" s="53">
        <f t="shared" si="93"/>
        <v>0</v>
      </c>
    </row>
    <row r="459" spans="1:36" x14ac:dyDescent="0.25">
      <c r="A459" s="19"/>
      <c r="B459" s="19"/>
      <c r="C459" s="37"/>
      <c r="D459" s="19"/>
      <c r="E459" s="19"/>
      <c r="F459" s="19"/>
      <c r="G459" s="19"/>
      <c r="H459" s="19"/>
      <c r="I459" s="19"/>
      <c r="J459" s="19"/>
      <c r="K459" s="19"/>
      <c r="L459" s="19"/>
      <c r="M459" s="81">
        <f>IF(C459&gt;A_Stammdaten!$B$12,0,SUM(D459,E459,G459,I459:J459)-SUM(F459,H459,K459:L459))</f>
        <v>0</v>
      </c>
      <c r="N459" s="19"/>
      <c r="O459" s="19"/>
      <c r="P459" s="19"/>
      <c r="Q459" s="81">
        <f t="shared" si="94"/>
        <v>0</v>
      </c>
      <c r="R459" s="82">
        <f>IF(ISBLANK($B459),0,VLOOKUP($B459,Listen!$A$2:$C$45,2,FALSE))</f>
        <v>0</v>
      </c>
      <c r="S459" s="82">
        <f>IF(ISBLANK($B459),0,VLOOKUP($B459,Listen!$A$2:$C$45,3,FALSE))</f>
        <v>0</v>
      </c>
      <c r="T459" s="51">
        <f t="shared" si="86"/>
        <v>0</v>
      </c>
      <c r="U459" s="51">
        <f t="shared" si="85"/>
        <v>0</v>
      </c>
      <c r="V459" s="51">
        <f t="shared" si="85"/>
        <v>0</v>
      </c>
      <c r="W459" s="51">
        <f t="shared" si="85"/>
        <v>0</v>
      </c>
      <c r="X459" s="51">
        <f t="shared" si="85"/>
        <v>0</v>
      </c>
      <c r="Y459" s="51">
        <f t="shared" si="85"/>
        <v>0</v>
      </c>
      <c r="Z459" s="51">
        <f t="shared" si="85"/>
        <v>0</v>
      </c>
      <c r="AA459" s="53">
        <f t="shared" si="84"/>
        <v>0</v>
      </c>
      <c r="AB459" s="53">
        <f>IF(C459=A_Stammdaten!$B$12,D_SAV!$Q459-D_SAV!$AC459,HLOOKUP(A_Stammdaten!$B$12-1,$AD$4:$AJ$1000,ROW(C459)-3,FALSE)-$AC459)</f>
        <v>0</v>
      </c>
      <c r="AC459" s="53">
        <f>HLOOKUP(A_Stammdaten!$B$12,$AD$4:$AJ$1000,ROW(C459)-3,FALSE)</f>
        <v>0</v>
      </c>
      <c r="AD459" s="53">
        <f t="shared" si="87"/>
        <v>0</v>
      </c>
      <c r="AE459" s="53">
        <f t="shared" si="88"/>
        <v>0</v>
      </c>
      <c r="AF459" s="53">
        <f t="shared" si="89"/>
        <v>0</v>
      </c>
      <c r="AG459" s="53">
        <f t="shared" si="90"/>
        <v>0</v>
      </c>
      <c r="AH459" s="53">
        <f t="shared" si="91"/>
        <v>0</v>
      </c>
      <c r="AI459" s="53">
        <f t="shared" si="92"/>
        <v>0</v>
      </c>
      <c r="AJ459" s="53">
        <f t="shared" si="93"/>
        <v>0</v>
      </c>
    </row>
    <row r="460" spans="1:36" x14ac:dyDescent="0.25">
      <c r="A460" s="19"/>
      <c r="B460" s="19"/>
      <c r="C460" s="37"/>
      <c r="D460" s="19"/>
      <c r="E460" s="19"/>
      <c r="F460" s="19"/>
      <c r="G460" s="19"/>
      <c r="H460" s="19"/>
      <c r="I460" s="19"/>
      <c r="J460" s="19"/>
      <c r="K460" s="19"/>
      <c r="L460" s="19"/>
      <c r="M460" s="81">
        <f>IF(C460&gt;A_Stammdaten!$B$12,0,SUM(D460,E460,G460,I460:J460)-SUM(F460,H460,K460:L460))</f>
        <v>0</v>
      </c>
      <c r="N460" s="19"/>
      <c r="O460" s="19"/>
      <c r="P460" s="19"/>
      <c r="Q460" s="81">
        <f t="shared" si="94"/>
        <v>0</v>
      </c>
      <c r="R460" s="82">
        <f>IF(ISBLANK($B460),0,VLOOKUP($B460,Listen!$A$2:$C$45,2,FALSE))</f>
        <v>0</v>
      </c>
      <c r="S460" s="82">
        <f>IF(ISBLANK($B460),0,VLOOKUP($B460,Listen!$A$2:$C$45,3,FALSE))</f>
        <v>0</v>
      </c>
      <c r="T460" s="51">
        <f t="shared" si="86"/>
        <v>0</v>
      </c>
      <c r="U460" s="51">
        <f t="shared" si="85"/>
        <v>0</v>
      </c>
      <c r="V460" s="51">
        <f t="shared" si="85"/>
        <v>0</v>
      </c>
      <c r="W460" s="51">
        <f t="shared" si="85"/>
        <v>0</v>
      </c>
      <c r="X460" s="51">
        <f t="shared" si="85"/>
        <v>0</v>
      </c>
      <c r="Y460" s="51">
        <f t="shared" si="85"/>
        <v>0</v>
      </c>
      <c r="Z460" s="51">
        <f t="shared" si="85"/>
        <v>0</v>
      </c>
      <c r="AA460" s="53">
        <f t="shared" si="84"/>
        <v>0</v>
      </c>
      <c r="AB460" s="53">
        <f>IF(C460=A_Stammdaten!$B$12,D_SAV!$Q460-D_SAV!$AC460,HLOOKUP(A_Stammdaten!$B$12-1,$AD$4:$AJ$1000,ROW(C460)-3,FALSE)-$AC460)</f>
        <v>0</v>
      </c>
      <c r="AC460" s="53">
        <f>HLOOKUP(A_Stammdaten!$B$12,$AD$4:$AJ$1000,ROW(C460)-3,FALSE)</f>
        <v>0</v>
      </c>
      <c r="AD460" s="53">
        <f t="shared" si="87"/>
        <v>0</v>
      </c>
      <c r="AE460" s="53">
        <f t="shared" si="88"/>
        <v>0</v>
      </c>
      <c r="AF460" s="53">
        <f t="shared" si="89"/>
        <v>0</v>
      </c>
      <c r="AG460" s="53">
        <f t="shared" si="90"/>
        <v>0</v>
      </c>
      <c r="AH460" s="53">
        <f t="shared" si="91"/>
        <v>0</v>
      </c>
      <c r="AI460" s="53">
        <f t="shared" si="92"/>
        <v>0</v>
      </c>
      <c r="AJ460" s="53">
        <f t="shared" si="93"/>
        <v>0</v>
      </c>
    </row>
    <row r="461" spans="1:36" x14ac:dyDescent="0.25">
      <c r="A461" s="19"/>
      <c r="B461" s="19"/>
      <c r="C461" s="37"/>
      <c r="D461" s="19"/>
      <c r="E461" s="19"/>
      <c r="F461" s="19"/>
      <c r="G461" s="19"/>
      <c r="H461" s="19"/>
      <c r="I461" s="19"/>
      <c r="J461" s="19"/>
      <c r="K461" s="19"/>
      <c r="L461" s="19"/>
      <c r="M461" s="81">
        <f>IF(C461&gt;A_Stammdaten!$B$12,0,SUM(D461,E461,G461,I461:J461)-SUM(F461,H461,K461:L461))</f>
        <v>0</v>
      </c>
      <c r="N461" s="19"/>
      <c r="O461" s="19"/>
      <c r="P461" s="19"/>
      <c r="Q461" s="81">
        <f t="shared" si="94"/>
        <v>0</v>
      </c>
      <c r="R461" s="82">
        <f>IF(ISBLANK($B461),0,VLOOKUP($B461,Listen!$A$2:$C$45,2,FALSE))</f>
        <v>0</v>
      </c>
      <c r="S461" s="82">
        <f>IF(ISBLANK($B461),0,VLOOKUP($B461,Listen!$A$2:$C$45,3,FALSE))</f>
        <v>0</v>
      </c>
      <c r="T461" s="51">
        <f t="shared" si="86"/>
        <v>0</v>
      </c>
      <c r="U461" s="51">
        <f t="shared" si="85"/>
        <v>0</v>
      </c>
      <c r="V461" s="51">
        <f t="shared" si="85"/>
        <v>0</v>
      </c>
      <c r="W461" s="51">
        <f t="shared" si="85"/>
        <v>0</v>
      </c>
      <c r="X461" s="51">
        <f t="shared" si="85"/>
        <v>0</v>
      </c>
      <c r="Y461" s="51">
        <f t="shared" si="85"/>
        <v>0</v>
      </c>
      <c r="Z461" s="51">
        <f t="shared" si="85"/>
        <v>0</v>
      </c>
      <c r="AA461" s="53">
        <f t="shared" si="84"/>
        <v>0</v>
      </c>
      <c r="AB461" s="53">
        <f>IF(C461=A_Stammdaten!$B$12,D_SAV!$Q461-D_SAV!$AC461,HLOOKUP(A_Stammdaten!$B$12-1,$AD$4:$AJ$1000,ROW(C461)-3,FALSE)-$AC461)</f>
        <v>0</v>
      </c>
      <c r="AC461" s="53">
        <f>HLOOKUP(A_Stammdaten!$B$12,$AD$4:$AJ$1000,ROW(C461)-3,FALSE)</f>
        <v>0</v>
      </c>
      <c r="AD461" s="53">
        <f t="shared" si="87"/>
        <v>0</v>
      </c>
      <c r="AE461" s="53">
        <f t="shared" si="88"/>
        <v>0</v>
      </c>
      <c r="AF461" s="53">
        <f t="shared" si="89"/>
        <v>0</v>
      </c>
      <c r="AG461" s="53">
        <f t="shared" si="90"/>
        <v>0</v>
      </c>
      <c r="AH461" s="53">
        <f t="shared" si="91"/>
        <v>0</v>
      </c>
      <c r="AI461" s="53">
        <f t="shared" si="92"/>
        <v>0</v>
      </c>
      <c r="AJ461" s="53">
        <f t="shared" si="93"/>
        <v>0</v>
      </c>
    </row>
    <row r="462" spans="1:36" x14ac:dyDescent="0.25">
      <c r="A462" s="19"/>
      <c r="B462" s="19"/>
      <c r="C462" s="37"/>
      <c r="D462" s="19"/>
      <c r="E462" s="19"/>
      <c r="F462" s="19"/>
      <c r="G462" s="19"/>
      <c r="H462" s="19"/>
      <c r="I462" s="19"/>
      <c r="J462" s="19"/>
      <c r="K462" s="19"/>
      <c r="L462" s="19"/>
      <c r="M462" s="81">
        <f>IF(C462&gt;A_Stammdaten!$B$12,0,SUM(D462,E462,G462,I462:J462)-SUM(F462,H462,K462:L462))</f>
        <v>0</v>
      </c>
      <c r="N462" s="19"/>
      <c r="O462" s="19"/>
      <c r="P462" s="19"/>
      <c r="Q462" s="81">
        <f t="shared" si="94"/>
        <v>0</v>
      </c>
      <c r="R462" s="82">
        <f>IF(ISBLANK($B462),0,VLOOKUP($B462,Listen!$A$2:$C$45,2,FALSE))</f>
        <v>0</v>
      </c>
      <c r="S462" s="82">
        <f>IF(ISBLANK($B462),0,VLOOKUP($B462,Listen!$A$2:$C$45,3,FALSE))</f>
        <v>0</v>
      </c>
      <c r="T462" s="51">
        <f t="shared" si="86"/>
        <v>0</v>
      </c>
      <c r="U462" s="51">
        <f t="shared" si="85"/>
        <v>0</v>
      </c>
      <c r="V462" s="51">
        <f t="shared" si="85"/>
        <v>0</v>
      </c>
      <c r="W462" s="51">
        <f t="shared" si="85"/>
        <v>0</v>
      </c>
      <c r="X462" s="51">
        <f t="shared" si="85"/>
        <v>0</v>
      </c>
      <c r="Y462" s="51">
        <f t="shared" si="85"/>
        <v>0</v>
      </c>
      <c r="Z462" s="51">
        <f t="shared" si="85"/>
        <v>0</v>
      </c>
      <c r="AA462" s="53">
        <f t="shared" si="84"/>
        <v>0</v>
      </c>
      <c r="AB462" s="53">
        <f>IF(C462=A_Stammdaten!$B$12,D_SAV!$Q462-D_SAV!$AC462,HLOOKUP(A_Stammdaten!$B$12-1,$AD$4:$AJ$1000,ROW(C462)-3,FALSE)-$AC462)</f>
        <v>0</v>
      </c>
      <c r="AC462" s="53">
        <f>HLOOKUP(A_Stammdaten!$B$12,$AD$4:$AJ$1000,ROW(C462)-3,FALSE)</f>
        <v>0</v>
      </c>
      <c r="AD462" s="53">
        <f t="shared" si="87"/>
        <v>0</v>
      </c>
      <c r="AE462" s="53">
        <f t="shared" si="88"/>
        <v>0</v>
      </c>
      <c r="AF462" s="53">
        <f t="shared" si="89"/>
        <v>0</v>
      </c>
      <c r="AG462" s="53">
        <f t="shared" si="90"/>
        <v>0</v>
      </c>
      <c r="AH462" s="53">
        <f t="shared" si="91"/>
        <v>0</v>
      </c>
      <c r="AI462" s="53">
        <f t="shared" si="92"/>
        <v>0</v>
      </c>
      <c r="AJ462" s="53">
        <f t="shared" si="93"/>
        <v>0</v>
      </c>
    </row>
    <row r="463" spans="1:36" x14ac:dyDescent="0.25">
      <c r="A463" s="19"/>
      <c r="B463" s="19"/>
      <c r="C463" s="37"/>
      <c r="D463" s="19"/>
      <c r="E463" s="19"/>
      <c r="F463" s="19"/>
      <c r="G463" s="19"/>
      <c r="H463" s="19"/>
      <c r="I463" s="19"/>
      <c r="J463" s="19"/>
      <c r="K463" s="19"/>
      <c r="L463" s="19"/>
      <c r="M463" s="81">
        <f>IF(C463&gt;A_Stammdaten!$B$12,0,SUM(D463,E463,G463,I463:J463)-SUM(F463,H463,K463:L463))</f>
        <v>0</v>
      </c>
      <c r="N463" s="19"/>
      <c r="O463" s="19"/>
      <c r="P463" s="19"/>
      <c r="Q463" s="81">
        <f t="shared" si="94"/>
        <v>0</v>
      </c>
      <c r="R463" s="82">
        <f>IF(ISBLANK($B463),0,VLOOKUP($B463,Listen!$A$2:$C$45,2,FALSE))</f>
        <v>0</v>
      </c>
      <c r="S463" s="82">
        <f>IF(ISBLANK($B463),0,VLOOKUP($B463,Listen!$A$2:$C$45,3,FALSE))</f>
        <v>0</v>
      </c>
      <c r="T463" s="51">
        <f t="shared" si="86"/>
        <v>0</v>
      </c>
      <c r="U463" s="51">
        <f t="shared" si="85"/>
        <v>0</v>
      </c>
      <c r="V463" s="51">
        <f t="shared" si="85"/>
        <v>0</v>
      </c>
      <c r="W463" s="51">
        <f t="shared" si="85"/>
        <v>0</v>
      </c>
      <c r="X463" s="51">
        <f t="shared" si="85"/>
        <v>0</v>
      </c>
      <c r="Y463" s="51">
        <f t="shared" si="85"/>
        <v>0</v>
      </c>
      <c r="Z463" s="51">
        <f t="shared" si="85"/>
        <v>0</v>
      </c>
      <c r="AA463" s="53">
        <f t="shared" si="84"/>
        <v>0</v>
      </c>
      <c r="AB463" s="53">
        <f>IF(C463=A_Stammdaten!$B$12,D_SAV!$Q463-D_SAV!$AC463,HLOOKUP(A_Stammdaten!$B$12-1,$AD$4:$AJ$1000,ROW(C463)-3,FALSE)-$AC463)</f>
        <v>0</v>
      </c>
      <c r="AC463" s="53">
        <f>HLOOKUP(A_Stammdaten!$B$12,$AD$4:$AJ$1000,ROW(C463)-3,FALSE)</f>
        <v>0</v>
      </c>
      <c r="AD463" s="53">
        <f t="shared" si="87"/>
        <v>0</v>
      </c>
      <c r="AE463" s="53">
        <f t="shared" si="88"/>
        <v>0</v>
      </c>
      <c r="AF463" s="53">
        <f t="shared" si="89"/>
        <v>0</v>
      </c>
      <c r="AG463" s="53">
        <f t="shared" si="90"/>
        <v>0</v>
      </c>
      <c r="AH463" s="53">
        <f t="shared" si="91"/>
        <v>0</v>
      </c>
      <c r="AI463" s="53">
        <f t="shared" si="92"/>
        <v>0</v>
      </c>
      <c r="AJ463" s="53">
        <f t="shared" si="93"/>
        <v>0</v>
      </c>
    </row>
    <row r="464" spans="1:36" x14ac:dyDescent="0.25">
      <c r="A464" s="19"/>
      <c r="B464" s="19"/>
      <c r="C464" s="37"/>
      <c r="D464" s="19"/>
      <c r="E464" s="19"/>
      <c r="F464" s="19"/>
      <c r="G464" s="19"/>
      <c r="H464" s="19"/>
      <c r="I464" s="19"/>
      <c r="J464" s="19"/>
      <c r="K464" s="19"/>
      <c r="L464" s="19"/>
      <c r="M464" s="81">
        <f>IF(C464&gt;A_Stammdaten!$B$12,0,SUM(D464,E464,G464,I464:J464)-SUM(F464,H464,K464:L464))</f>
        <v>0</v>
      </c>
      <c r="N464" s="19"/>
      <c r="O464" s="19"/>
      <c r="P464" s="19"/>
      <c r="Q464" s="81">
        <f t="shared" si="94"/>
        <v>0</v>
      </c>
      <c r="R464" s="82">
        <f>IF(ISBLANK($B464),0,VLOOKUP($B464,Listen!$A$2:$C$45,2,FALSE))</f>
        <v>0</v>
      </c>
      <c r="S464" s="82">
        <f>IF(ISBLANK($B464),0,VLOOKUP($B464,Listen!$A$2:$C$45,3,FALSE))</f>
        <v>0</v>
      </c>
      <c r="T464" s="51">
        <f t="shared" si="86"/>
        <v>0</v>
      </c>
      <c r="U464" s="51">
        <f t="shared" si="85"/>
        <v>0</v>
      </c>
      <c r="V464" s="51">
        <f t="shared" si="85"/>
        <v>0</v>
      </c>
      <c r="W464" s="51">
        <f t="shared" si="85"/>
        <v>0</v>
      </c>
      <c r="X464" s="51">
        <f t="shared" si="85"/>
        <v>0</v>
      </c>
      <c r="Y464" s="51">
        <f t="shared" si="85"/>
        <v>0</v>
      </c>
      <c r="Z464" s="51">
        <f t="shared" si="85"/>
        <v>0</v>
      </c>
      <c r="AA464" s="53">
        <f t="shared" si="84"/>
        <v>0</v>
      </c>
      <c r="AB464" s="53">
        <f>IF(C464=A_Stammdaten!$B$12,D_SAV!$Q464-D_SAV!$AC464,HLOOKUP(A_Stammdaten!$B$12-1,$AD$4:$AJ$1000,ROW(C464)-3,FALSE)-$AC464)</f>
        <v>0</v>
      </c>
      <c r="AC464" s="53">
        <f>HLOOKUP(A_Stammdaten!$B$12,$AD$4:$AJ$1000,ROW(C464)-3,FALSE)</f>
        <v>0</v>
      </c>
      <c r="AD464" s="53">
        <f t="shared" si="87"/>
        <v>0</v>
      </c>
      <c r="AE464" s="53">
        <f t="shared" si="88"/>
        <v>0</v>
      </c>
      <c r="AF464" s="53">
        <f t="shared" si="89"/>
        <v>0</v>
      </c>
      <c r="AG464" s="53">
        <f t="shared" si="90"/>
        <v>0</v>
      </c>
      <c r="AH464" s="53">
        <f t="shared" si="91"/>
        <v>0</v>
      </c>
      <c r="AI464" s="53">
        <f t="shared" si="92"/>
        <v>0</v>
      </c>
      <c r="AJ464" s="53">
        <f t="shared" si="93"/>
        <v>0</v>
      </c>
    </row>
    <row r="465" spans="1:36" x14ac:dyDescent="0.25">
      <c r="A465" s="19"/>
      <c r="B465" s="19"/>
      <c r="C465" s="37"/>
      <c r="D465" s="19"/>
      <c r="E465" s="19"/>
      <c r="F465" s="19"/>
      <c r="G465" s="19"/>
      <c r="H465" s="19"/>
      <c r="I465" s="19"/>
      <c r="J465" s="19"/>
      <c r="K465" s="19"/>
      <c r="L465" s="19"/>
      <c r="M465" s="81">
        <f>IF(C465&gt;A_Stammdaten!$B$12,0,SUM(D465,E465,G465,I465:J465)-SUM(F465,H465,K465:L465))</f>
        <v>0</v>
      </c>
      <c r="N465" s="19"/>
      <c r="O465" s="19"/>
      <c r="P465" s="19"/>
      <c r="Q465" s="81">
        <f t="shared" si="94"/>
        <v>0</v>
      </c>
      <c r="R465" s="82">
        <f>IF(ISBLANK($B465),0,VLOOKUP($B465,Listen!$A$2:$C$45,2,FALSE))</f>
        <v>0</v>
      </c>
      <c r="S465" s="82">
        <f>IF(ISBLANK($B465),0,VLOOKUP($B465,Listen!$A$2:$C$45,3,FALSE))</f>
        <v>0</v>
      </c>
      <c r="T465" s="51">
        <f t="shared" si="86"/>
        <v>0</v>
      </c>
      <c r="U465" s="51">
        <f t="shared" si="85"/>
        <v>0</v>
      </c>
      <c r="V465" s="51">
        <f t="shared" si="85"/>
        <v>0</v>
      </c>
      <c r="W465" s="51">
        <f t="shared" si="85"/>
        <v>0</v>
      </c>
      <c r="X465" s="51">
        <f t="shared" si="85"/>
        <v>0</v>
      </c>
      <c r="Y465" s="51">
        <f t="shared" si="85"/>
        <v>0</v>
      </c>
      <c r="Z465" s="51">
        <f t="shared" si="85"/>
        <v>0</v>
      </c>
      <c r="AA465" s="53">
        <f t="shared" si="84"/>
        <v>0</v>
      </c>
      <c r="AB465" s="53">
        <f>IF(C465=A_Stammdaten!$B$12,D_SAV!$Q465-D_SAV!$AC465,HLOOKUP(A_Stammdaten!$B$12-1,$AD$4:$AJ$1000,ROW(C465)-3,FALSE)-$AC465)</f>
        <v>0</v>
      </c>
      <c r="AC465" s="53">
        <f>HLOOKUP(A_Stammdaten!$B$12,$AD$4:$AJ$1000,ROW(C465)-3,FALSE)</f>
        <v>0</v>
      </c>
      <c r="AD465" s="53">
        <f t="shared" si="87"/>
        <v>0</v>
      </c>
      <c r="AE465" s="53">
        <f t="shared" si="88"/>
        <v>0</v>
      </c>
      <c r="AF465" s="53">
        <f t="shared" si="89"/>
        <v>0</v>
      </c>
      <c r="AG465" s="53">
        <f t="shared" si="90"/>
        <v>0</v>
      </c>
      <c r="AH465" s="53">
        <f t="shared" si="91"/>
        <v>0</v>
      </c>
      <c r="AI465" s="53">
        <f t="shared" si="92"/>
        <v>0</v>
      </c>
      <c r="AJ465" s="53">
        <f t="shared" si="93"/>
        <v>0</v>
      </c>
    </row>
    <row r="466" spans="1:36" x14ac:dyDescent="0.25">
      <c r="A466" s="19"/>
      <c r="B466" s="19"/>
      <c r="C466" s="37"/>
      <c r="D466" s="19"/>
      <c r="E466" s="19"/>
      <c r="F466" s="19"/>
      <c r="G466" s="19"/>
      <c r="H466" s="19"/>
      <c r="I466" s="19"/>
      <c r="J466" s="19"/>
      <c r="K466" s="19"/>
      <c r="L466" s="19"/>
      <c r="M466" s="81">
        <f>IF(C466&gt;A_Stammdaten!$B$12,0,SUM(D466,E466,G466,I466:J466)-SUM(F466,H466,K466:L466))</f>
        <v>0</v>
      </c>
      <c r="N466" s="19"/>
      <c r="O466" s="19"/>
      <c r="P466" s="19"/>
      <c r="Q466" s="81">
        <f t="shared" si="94"/>
        <v>0</v>
      </c>
      <c r="R466" s="82">
        <f>IF(ISBLANK($B466),0,VLOOKUP($B466,Listen!$A$2:$C$45,2,FALSE))</f>
        <v>0</v>
      </c>
      <c r="S466" s="82">
        <f>IF(ISBLANK($B466),0,VLOOKUP($B466,Listen!$A$2:$C$45,3,FALSE))</f>
        <v>0</v>
      </c>
      <c r="T466" s="51">
        <f t="shared" si="86"/>
        <v>0</v>
      </c>
      <c r="U466" s="51">
        <f t="shared" si="85"/>
        <v>0</v>
      </c>
      <c r="V466" s="51">
        <f t="shared" si="85"/>
        <v>0</v>
      </c>
      <c r="W466" s="51">
        <f t="shared" si="85"/>
        <v>0</v>
      </c>
      <c r="X466" s="51">
        <f t="shared" si="85"/>
        <v>0</v>
      </c>
      <c r="Y466" s="51">
        <f t="shared" si="85"/>
        <v>0</v>
      </c>
      <c r="Z466" s="51">
        <f t="shared" si="85"/>
        <v>0</v>
      </c>
      <c r="AA466" s="53">
        <f t="shared" si="84"/>
        <v>0</v>
      </c>
      <c r="AB466" s="53">
        <f>IF(C466=A_Stammdaten!$B$12,D_SAV!$Q466-D_SAV!$AC466,HLOOKUP(A_Stammdaten!$B$12-1,$AD$4:$AJ$1000,ROW(C466)-3,FALSE)-$AC466)</f>
        <v>0</v>
      </c>
      <c r="AC466" s="53">
        <f>HLOOKUP(A_Stammdaten!$B$12,$AD$4:$AJ$1000,ROW(C466)-3,FALSE)</f>
        <v>0</v>
      </c>
      <c r="AD466" s="53">
        <f t="shared" si="87"/>
        <v>0</v>
      </c>
      <c r="AE466" s="53">
        <f t="shared" si="88"/>
        <v>0</v>
      </c>
      <c r="AF466" s="53">
        <f t="shared" si="89"/>
        <v>0</v>
      </c>
      <c r="AG466" s="53">
        <f t="shared" si="90"/>
        <v>0</v>
      </c>
      <c r="AH466" s="53">
        <f t="shared" si="91"/>
        <v>0</v>
      </c>
      <c r="AI466" s="53">
        <f t="shared" si="92"/>
        <v>0</v>
      </c>
      <c r="AJ466" s="53">
        <f t="shared" si="93"/>
        <v>0</v>
      </c>
    </row>
    <row r="467" spans="1:36" x14ac:dyDescent="0.25">
      <c r="A467" s="19"/>
      <c r="B467" s="19"/>
      <c r="C467" s="37"/>
      <c r="D467" s="19"/>
      <c r="E467" s="19"/>
      <c r="F467" s="19"/>
      <c r="G467" s="19"/>
      <c r="H467" s="19"/>
      <c r="I467" s="19"/>
      <c r="J467" s="19"/>
      <c r="K467" s="19"/>
      <c r="L467" s="19"/>
      <c r="M467" s="81">
        <f>IF(C467&gt;A_Stammdaten!$B$12,0,SUM(D467,E467,G467,I467:J467)-SUM(F467,H467,K467:L467))</f>
        <v>0</v>
      </c>
      <c r="N467" s="19"/>
      <c r="O467" s="19"/>
      <c r="P467" s="19"/>
      <c r="Q467" s="81">
        <f t="shared" si="94"/>
        <v>0</v>
      </c>
      <c r="R467" s="82">
        <f>IF(ISBLANK($B467),0,VLOOKUP($B467,Listen!$A$2:$C$45,2,FALSE))</f>
        <v>0</v>
      </c>
      <c r="S467" s="82">
        <f>IF(ISBLANK($B467),0,VLOOKUP($B467,Listen!$A$2:$C$45,3,FALSE))</f>
        <v>0</v>
      </c>
      <c r="T467" s="51">
        <f t="shared" si="86"/>
        <v>0</v>
      </c>
      <c r="U467" s="51">
        <f t="shared" si="85"/>
        <v>0</v>
      </c>
      <c r="V467" s="51">
        <f t="shared" si="85"/>
        <v>0</v>
      </c>
      <c r="W467" s="51">
        <f t="shared" si="85"/>
        <v>0</v>
      </c>
      <c r="X467" s="51">
        <f t="shared" si="85"/>
        <v>0</v>
      </c>
      <c r="Y467" s="51">
        <f t="shared" si="85"/>
        <v>0</v>
      </c>
      <c r="Z467" s="51">
        <f t="shared" si="85"/>
        <v>0</v>
      </c>
      <c r="AA467" s="53">
        <f t="shared" si="84"/>
        <v>0</v>
      </c>
      <c r="AB467" s="53">
        <f>IF(C467=A_Stammdaten!$B$12,D_SAV!$Q467-D_SAV!$AC467,HLOOKUP(A_Stammdaten!$B$12-1,$AD$4:$AJ$1000,ROW(C467)-3,FALSE)-$AC467)</f>
        <v>0</v>
      </c>
      <c r="AC467" s="53">
        <f>HLOOKUP(A_Stammdaten!$B$12,$AD$4:$AJ$1000,ROW(C467)-3,FALSE)</f>
        <v>0</v>
      </c>
      <c r="AD467" s="53">
        <f t="shared" si="87"/>
        <v>0</v>
      </c>
      <c r="AE467" s="53">
        <f t="shared" si="88"/>
        <v>0</v>
      </c>
      <c r="AF467" s="53">
        <f t="shared" si="89"/>
        <v>0</v>
      </c>
      <c r="AG467" s="53">
        <f t="shared" si="90"/>
        <v>0</v>
      </c>
      <c r="AH467" s="53">
        <f t="shared" si="91"/>
        <v>0</v>
      </c>
      <c r="AI467" s="53">
        <f t="shared" si="92"/>
        <v>0</v>
      </c>
      <c r="AJ467" s="53">
        <f t="shared" si="93"/>
        <v>0</v>
      </c>
    </row>
    <row r="468" spans="1:36" x14ac:dyDescent="0.25">
      <c r="A468" s="19"/>
      <c r="B468" s="19"/>
      <c r="C468" s="37"/>
      <c r="D468" s="19"/>
      <c r="E468" s="19"/>
      <c r="F468" s="19"/>
      <c r="G468" s="19"/>
      <c r="H468" s="19"/>
      <c r="I468" s="19"/>
      <c r="J468" s="19"/>
      <c r="K468" s="19"/>
      <c r="L468" s="19"/>
      <c r="M468" s="81">
        <f>IF(C468&gt;A_Stammdaten!$B$12,0,SUM(D468,E468,G468,I468:J468)-SUM(F468,H468,K468:L468))</f>
        <v>0</v>
      </c>
      <c r="N468" s="19"/>
      <c r="O468" s="19"/>
      <c r="P468" s="19"/>
      <c r="Q468" s="81">
        <f t="shared" si="94"/>
        <v>0</v>
      </c>
      <c r="R468" s="82">
        <f>IF(ISBLANK($B468),0,VLOOKUP($B468,Listen!$A$2:$C$45,2,FALSE))</f>
        <v>0</v>
      </c>
      <c r="S468" s="82">
        <f>IF(ISBLANK($B468),0,VLOOKUP($B468,Listen!$A$2:$C$45,3,FALSE))</f>
        <v>0</v>
      </c>
      <c r="T468" s="51">
        <f t="shared" si="86"/>
        <v>0</v>
      </c>
      <c r="U468" s="51">
        <f t="shared" si="85"/>
        <v>0</v>
      </c>
      <c r="V468" s="51">
        <f t="shared" si="85"/>
        <v>0</v>
      </c>
      <c r="W468" s="51">
        <f t="shared" si="85"/>
        <v>0</v>
      </c>
      <c r="X468" s="51">
        <f t="shared" si="85"/>
        <v>0</v>
      </c>
      <c r="Y468" s="51">
        <f t="shared" si="85"/>
        <v>0</v>
      </c>
      <c r="Z468" s="51">
        <f t="shared" si="85"/>
        <v>0</v>
      </c>
      <c r="AA468" s="53">
        <f t="shared" si="84"/>
        <v>0</v>
      </c>
      <c r="AB468" s="53">
        <f>IF(C468=A_Stammdaten!$B$12,D_SAV!$Q468-D_SAV!$AC468,HLOOKUP(A_Stammdaten!$B$12-1,$AD$4:$AJ$1000,ROW(C468)-3,FALSE)-$AC468)</f>
        <v>0</v>
      </c>
      <c r="AC468" s="53">
        <f>HLOOKUP(A_Stammdaten!$B$12,$AD$4:$AJ$1000,ROW(C468)-3,FALSE)</f>
        <v>0</v>
      </c>
      <c r="AD468" s="53">
        <f t="shared" si="87"/>
        <v>0</v>
      </c>
      <c r="AE468" s="53">
        <f t="shared" si="88"/>
        <v>0</v>
      </c>
      <c r="AF468" s="53">
        <f t="shared" si="89"/>
        <v>0</v>
      </c>
      <c r="AG468" s="53">
        <f t="shared" si="90"/>
        <v>0</v>
      </c>
      <c r="AH468" s="53">
        <f t="shared" si="91"/>
        <v>0</v>
      </c>
      <c r="AI468" s="53">
        <f t="shared" si="92"/>
        <v>0</v>
      </c>
      <c r="AJ468" s="53">
        <f t="shared" si="93"/>
        <v>0</v>
      </c>
    </row>
    <row r="469" spans="1:36" x14ac:dyDescent="0.25">
      <c r="A469" s="19"/>
      <c r="B469" s="19"/>
      <c r="C469" s="37"/>
      <c r="D469" s="19"/>
      <c r="E469" s="19"/>
      <c r="F469" s="19"/>
      <c r="G469" s="19"/>
      <c r="H469" s="19"/>
      <c r="I469" s="19"/>
      <c r="J469" s="19"/>
      <c r="K469" s="19"/>
      <c r="L469" s="19"/>
      <c r="M469" s="81">
        <f>IF(C469&gt;A_Stammdaten!$B$12,0,SUM(D469,E469,G469,I469:J469)-SUM(F469,H469,K469:L469))</f>
        <v>0</v>
      </c>
      <c r="N469" s="19"/>
      <c r="O469" s="19"/>
      <c r="P469" s="19"/>
      <c r="Q469" s="81">
        <f t="shared" si="94"/>
        <v>0</v>
      </c>
      <c r="R469" s="82">
        <f>IF(ISBLANK($B469),0,VLOOKUP($B469,Listen!$A$2:$C$45,2,FALSE))</f>
        <v>0</v>
      </c>
      <c r="S469" s="82">
        <f>IF(ISBLANK($B469),0,VLOOKUP($B469,Listen!$A$2:$C$45,3,FALSE))</f>
        <v>0</v>
      </c>
      <c r="T469" s="51">
        <f t="shared" si="86"/>
        <v>0</v>
      </c>
      <c r="U469" s="51">
        <f t="shared" si="85"/>
        <v>0</v>
      </c>
      <c r="V469" s="51">
        <f t="shared" si="85"/>
        <v>0</v>
      </c>
      <c r="W469" s="51">
        <f t="shared" si="85"/>
        <v>0</v>
      </c>
      <c r="X469" s="51">
        <f t="shared" si="85"/>
        <v>0</v>
      </c>
      <c r="Y469" s="51">
        <f t="shared" si="85"/>
        <v>0</v>
      </c>
      <c r="Z469" s="51">
        <f t="shared" si="85"/>
        <v>0</v>
      </c>
      <c r="AA469" s="53">
        <f t="shared" si="84"/>
        <v>0</v>
      </c>
      <c r="AB469" s="53">
        <f>IF(C469=A_Stammdaten!$B$12,D_SAV!$Q469-D_SAV!$AC469,HLOOKUP(A_Stammdaten!$B$12-1,$AD$4:$AJ$1000,ROW(C469)-3,FALSE)-$AC469)</f>
        <v>0</v>
      </c>
      <c r="AC469" s="53">
        <f>HLOOKUP(A_Stammdaten!$B$12,$AD$4:$AJ$1000,ROW(C469)-3,FALSE)</f>
        <v>0</v>
      </c>
      <c r="AD469" s="53">
        <f t="shared" si="87"/>
        <v>0</v>
      </c>
      <c r="AE469" s="53">
        <f t="shared" si="88"/>
        <v>0</v>
      </c>
      <c r="AF469" s="53">
        <f t="shared" si="89"/>
        <v>0</v>
      </c>
      <c r="AG469" s="53">
        <f t="shared" si="90"/>
        <v>0</v>
      </c>
      <c r="AH469" s="53">
        <f t="shared" si="91"/>
        <v>0</v>
      </c>
      <c r="AI469" s="53">
        <f t="shared" si="92"/>
        <v>0</v>
      </c>
      <c r="AJ469" s="53">
        <f t="shared" si="93"/>
        <v>0</v>
      </c>
    </row>
    <row r="470" spans="1:36" x14ac:dyDescent="0.25">
      <c r="A470" s="19"/>
      <c r="B470" s="19"/>
      <c r="C470" s="37"/>
      <c r="D470" s="19"/>
      <c r="E470" s="19"/>
      <c r="F470" s="19"/>
      <c r="G470" s="19"/>
      <c r="H470" s="19"/>
      <c r="I470" s="19"/>
      <c r="J470" s="19"/>
      <c r="K470" s="19"/>
      <c r="L470" s="19"/>
      <c r="M470" s="81">
        <f>IF(C470&gt;A_Stammdaten!$B$12,0,SUM(D470,E470,G470,I470:J470)-SUM(F470,H470,K470:L470))</f>
        <v>0</v>
      </c>
      <c r="N470" s="19"/>
      <c r="O470" s="19"/>
      <c r="P470" s="19"/>
      <c r="Q470" s="81">
        <f t="shared" si="94"/>
        <v>0</v>
      </c>
      <c r="R470" s="82">
        <f>IF(ISBLANK($B470),0,VLOOKUP($B470,Listen!$A$2:$C$45,2,FALSE))</f>
        <v>0</v>
      </c>
      <c r="S470" s="82">
        <f>IF(ISBLANK($B470),0,VLOOKUP($B470,Listen!$A$2:$C$45,3,FALSE))</f>
        <v>0</v>
      </c>
      <c r="T470" s="51">
        <f t="shared" si="86"/>
        <v>0</v>
      </c>
      <c r="U470" s="51">
        <f t="shared" si="85"/>
        <v>0</v>
      </c>
      <c r="V470" s="51">
        <f t="shared" si="85"/>
        <v>0</v>
      </c>
      <c r="W470" s="51">
        <f t="shared" si="85"/>
        <v>0</v>
      </c>
      <c r="X470" s="51">
        <f t="shared" si="85"/>
        <v>0</v>
      </c>
      <c r="Y470" s="51">
        <f t="shared" si="85"/>
        <v>0</v>
      </c>
      <c r="Z470" s="51">
        <f t="shared" si="85"/>
        <v>0</v>
      </c>
      <c r="AA470" s="53">
        <f t="shared" si="84"/>
        <v>0</v>
      </c>
      <c r="AB470" s="53">
        <f>IF(C470=A_Stammdaten!$B$12,D_SAV!$Q470-D_SAV!$AC470,HLOOKUP(A_Stammdaten!$B$12-1,$AD$4:$AJ$1000,ROW(C470)-3,FALSE)-$AC470)</f>
        <v>0</v>
      </c>
      <c r="AC470" s="53">
        <f>HLOOKUP(A_Stammdaten!$B$12,$AD$4:$AJ$1000,ROW(C470)-3,FALSE)</f>
        <v>0</v>
      </c>
      <c r="AD470" s="53">
        <f t="shared" si="87"/>
        <v>0</v>
      </c>
      <c r="AE470" s="53">
        <f t="shared" si="88"/>
        <v>0</v>
      </c>
      <c r="AF470" s="53">
        <f t="shared" si="89"/>
        <v>0</v>
      </c>
      <c r="AG470" s="53">
        <f t="shared" si="90"/>
        <v>0</v>
      </c>
      <c r="AH470" s="53">
        <f t="shared" si="91"/>
        <v>0</v>
      </c>
      <c r="AI470" s="53">
        <f t="shared" si="92"/>
        <v>0</v>
      </c>
      <c r="AJ470" s="53">
        <f t="shared" si="93"/>
        <v>0</v>
      </c>
    </row>
    <row r="471" spans="1:36" x14ac:dyDescent="0.25">
      <c r="A471" s="19"/>
      <c r="B471" s="19"/>
      <c r="C471" s="37"/>
      <c r="D471" s="19"/>
      <c r="E471" s="19"/>
      <c r="F471" s="19"/>
      <c r="G471" s="19"/>
      <c r="H471" s="19"/>
      <c r="I471" s="19"/>
      <c r="J471" s="19"/>
      <c r="K471" s="19"/>
      <c r="L471" s="19"/>
      <c r="M471" s="81">
        <f>IF(C471&gt;A_Stammdaten!$B$12,0,SUM(D471,E471,G471,I471:J471)-SUM(F471,H471,K471:L471))</f>
        <v>0</v>
      </c>
      <c r="N471" s="19"/>
      <c r="O471" s="19"/>
      <c r="P471" s="19"/>
      <c r="Q471" s="81">
        <f t="shared" si="94"/>
        <v>0</v>
      </c>
      <c r="R471" s="82">
        <f>IF(ISBLANK($B471),0,VLOOKUP($B471,Listen!$A$2:$C$45,2,FALSE))</f>
        <v>0</v>
      </c>
      <c r="S471" s="82">
        <f>IF(ISBLANK($B471),0,VLOOKUP($B471,Listen!$A$2:$C$45,3,FALSE))</f>
        <v>0</v>
      </c>
      <c r="T471" s="51">
        <f t="shared" si="86"/>
        <v>0</v>
      </c>
      <c r="U471" s="51">
        <f t="shared" si="85"/>
        <v>0</v>
      </c>
      <c r="V471" s="51">
        <f t="shared" si="85"/>
        <v>0</v>
      </c>
      <c r="W471" s="51">
        <f t="shared" si="85"/>
        <v>0</v>
      </c>
      <c r="X471" s="51">
        <f t="shared" si="85"/>
        <v>0</v>
      </c>
      <c r="Y471" s="51">
        <f t="shared" si="85"/>
        <v>0</v>
      </c>
      <c r="Z471" s="51">
        <f t="shared" si="85"/>
        <v>0</v>
      </c>
      <c r="AA471" s="53">
        <f t="shared" si="84"/>
        <v>0</v>
      </c>
      <c r="AB471" s="53">
        <f>IF(C471=A_Stammdaten!$B$12,D_SAV!$Q471-D_SAV!$AC471,HLOOKUP(A_Stammdaten!$B$12-1,$AD$4:$AJ$1000,ROW(C471)-3,FALSE)-$AC471)</f>
        <v>0</v>
      </c>
      <c r="AC471" s="53">
        <f>HLOOKUP(A_Stammdaten!$B$12,$AD$4:$AJ$1000,ROW(C471)-3,FALSE)</f>
        <v>0</v>
      </c>
      <c r="AD471" s="53">
        <f t="shared" si="87"/>
        <v>0</v>
      </c>
      <c r="AE471" s="53">
        <f t="shared" si="88"/>
        <v>0</v>
      </c>
      <c r="AF471" s="53">
        <f t="shared" si="89"/>
        <v>0</v>
      </c>
      <c r="AG471" s="53">
        <f t="shared" si="90"/>
        <v>0</v>
      </c>
      <c r="AH471" s="53">
        <f t="shared" si="91"/>
        <v>0</v>
      </c>
      <c r="AI471" s="53">
        <f t="shared" si="92"/>
        <v>0</v>
      </c>
      <c r="AJ471" s="53">
        <f t="shared" si="93"/>
        <v>0</v>
      </c>
    </row>
    <row r="472" spans="1:36" x14ac:dyDescent="0.25">
      <c r="A472" s="19"/>
      <c r="B472" s="19"/>
      <c r="C472" s="37"/>
      <c r="D472" s="19"/>
      <c r="E472" s="19"/>
      <c r="F472" s="19"/>
      <c r="G472" s="19"/>
      <c r="H472" s="19"/>
      <c r="I472" s="19"/>
      <c r="J472" s="19"/>
      <c r="K472" s="19"/>
      <c r="L472" s="19"/>
      <c r="M472" s="81">
        <f>IF(C472&gt;A_Stammdaten!$B$12,0,SUM(D472,E472,G472,I472:J472)-SUM(F472,H472,K472:L472))</f>
        <v>0</v>
      </c>
      <c r="N472" s="19"/>
      <c r="O472" s="19"/>
      <c r="P472" s="19"/>
      <c r="Q472" s="81">
        <f t="shared" si="94"/>
        <v>0</v>
      </c>
      <c r="R472" s="82">
        <f>IF(ISBLANK($B472),0,VLOOKUP($B472,Listen!$A$2:$C$45,2,FALSE))</f>
        <v>0</v>
      </c>
      <c r="S472" s="82">
        <f>IF(ISBLANK($B472),0,VLOOKUP($B472,Listen!$A$2:$C$45,3,FALSE))</f>
        <v>0</v>
      </c>
      <c r="T472" s="51">
        <f t="shared" si="86"/>
        <v>0</v>
      </c>
      <c r="U472" s="51">
        <f t="shared" si="85"/>
        <v>0</v>
      </c>
      <c r="V472" s="51">
        <f t="shared" si="85"/>
        <v>0</v>
      </c>
      <c r="W472" s="51">
        <f t="shared" si="85"/>
        <v>0</v>
      </c>
      <c r="X472" s="51">
        <f t="shared" si="85"/>
        <v>0</v>
      </c>
      <c r="Y472" s="51">
        <f t="shared" si="85"/>
        <v>0</v>
      </c>
      <c r="Z472" s="51">
        <f t="shared" si="85"/>
        <v>0</v>
      </c>
      <c r="AA472" s="53">
        <f t="shared" si="84"/>
        <v>0</v>
      </c>
      <c r="AB472" s="53">
        <f>IF(C472=A_Stammdaten!$B$12,D_SAV!$Q472-D_SAV!$AC472,HLOOKUP(A_Stammdaten!$B$12-1,$AD$4:$AJ$1000,ROW(C472)-3,FALSE)-$AC472)</f>
        <v>0</v>
      </c>
      <c r="AC472" s="53">
        <f>HLOOKUP(A_Stammdaten!$B$12,$AD$4:$AJ$1000,ROW(C472)-3,FALSE)</f>
        <v>0</v>
      </c>
      <c r="AD472" s="53">
        <f t="shared" si="87"/>
        <v>0</v>
      </c>
      <c r="AE472" s="53">
        <f t="shared" si="88"/>
        <v>0</v>
      </c>
      <c r="AF472" s="53">
        <f t="shared" si="89"/>
        <v>0</v>
      </c>
      <c r="AG472" s="53">
        <f t="shared" si="90"/>
        <v>0</v>
      </c>
      <c r="AH472" s="53">
        <f t="shared" si="91"/>
        <v>0</v>
      </c>
      <c r="AI472" s="53">
        <f t="shared" si="92"/>
        <v>0</v>
      </c>
      <c r="AJ472" s="53">
        <f t="shared" si="93"/>
        <v>0</v>
      </c>
    </row>
    <row r="473" spans="1:36" x14ac:dyDescent="0.25">
      <c r="A473" s="19"/>
      <c r="B473" s="19"/>
      <c r="C473" s="37"/>
      <c r="D473" s="19"/>
      <c r="E473" s="19"/>
      <c r="F473" s="19"/>
      <c r="G473" s="19"/>
      <c r="H473" s="19"/>
      <c r="I473" s="19"/>
      <c r="J473" s="19"/>
      <c r="K473" s="19"/>
      <c r="L473" s="19"/>
      <c r="M473" s="81">
        <f>IF(C473&gt;A_Stammdaten!$B$12,0,SUM(D473,E473,G473,I473:J473)-SUM(F473,H473,K473:L473))</f>
        <v>0</v>
      </c>
      <c r="N473" s="19"/>
      <c r="O473" s="19"/>
      <c r="P473" s="19"/>
      <c r="Q473" s="81">
        <f t="shared" si="94"/>
        <v>0</v>
      </c>
      <c r="R473" s="82">
        <f>IF(ISBLANK($B473),0,VLOOKUP($B473,Listen!$A$2:$C$45,2,FALSE))</f>
        <v>0</v>
      </c>
      <c r="S473" s="82">
        <f>IF(ISBLANK($B473),0,VLOOKUP($B473,Listen!$A$2:$C$45,3,FALSE))</f>
        <v>0</v>
      </c>
      <c r="T473" s="51">
        <f t="shared" si="86"/>
        <v>0</v>
      </c>
      <c r="U473" s="51">
        <f t="shared" si="85"/>
        <v>0</v>
      </c>
      <c r="V473" s="51">
        <f t="shared" si="85"/>
        <v>0</v>
      </c>
      <c r="W473" s="51">
        <f t="shared" si="85"/>
        <v>0</v>
      </c>
      <c r="X473" s="51">
        <f t="shared" si="85"/>
        <v>0</v>
      </c>
      <c r="Y473" s="51">
        <f t="shared" si="85"/>
        <v>0</v>
      </c>
      <c r="Z473" s="51">
        <f t="shared" si="85"/>
        <v>0</v>
      </c>
      <c r="AA473" s="53">
        <f t="shared" si="84"/>
        <v>0</v>
      </c>
      <c r="AB473" s="53">
        <f>IF(C473=A_Stammdaten!$B$12,D_SAV!$Q473-D_SAV!$AC473,HLOOKUP(A_Stammdaten!$B$12-1,$AD$4:$AJ$1000,ROW(C473)-3,FALSE)-$AC473)</f>
        <v>0</v>
      </c>
      <c r="AC473" s="53">
        <f>HLOOKUP(A_Stammdaten!$B$12,$AD$4:$AJ$1000,ROW(C473)-3,FALSE)</f>
        <v>0</v>
      </c>
      <c r="AD473" s="53">
        <f t="shared" si="87"/>
        <v>0</v>
      </c>
      <c r="AE473" s="53">
        <f t="shared" si="88"/>
        <v>0</v>
      </c>
      <c r="AF473" s="53">
        <f t="shared" si="89"/>
        <v>0</v>
      </c>
      <c r="AG473" s="53">
        <f t="shared" si="90"/>
        <v>0</v>
      </c>
      <c r="AH473" s="53">
        <f t="shared" si="91"/>
        <v>0</v>
      </c>
      <c r="AI473" s="53">
        <f t="shared" si="92"/>
        <v>0</v>
      </c>
      <c r="AJ473" s="53">
        <f t="shared" si="93"/>
        <v>0</v>
      </c>
    </row>
    <row r="474" spans="1:36" x14ac:dyDescent="0.25">
      <c r="A474" s="19"/>
      <c r="B474" s="19"/>
      <c r="C474" s="37"/>
      <c r="D474" s="19"/>
      <c r="E474" s="19"/>
      <c r="F474" s="19"/>
      <c r="G474" s="19"/>
      <c r="H474" s="19"/>
      <c r="I474" s="19"/>
      <c r="J474" s="19"/>
      <c r="K474" s="19"/>
      <c r="L474" s="19"/>
      <c r="M474" s="81">
        <f>IF(C474&gt;A_Stammdaten!$B$12,0,SUM(D474,E474,G474,I474:J474)-SUM(F474,H474,K474:L474))</f>
        <v>0</v>
      </c>
      <c r="N474" s="19"/>
      <c r="O474" s="19"/>
      <c r="P474" s="19"/>
      <c r="Q474" s="81">
        <f t="shared" si="94"/>
        <v>0</v>
      </c>
      <c r="R474" s="82">
        <f>IF(ISBLANK($B474),0,VLOOKUP($B474,Listen!$A$2:$C$45,2,FALSE))</f>
        <v>0</v>
      </c>
      <c r="S474" s="82">
        <f>IF(ISBLANK($B474),0,VLOOKUP($B474,Listen!$A$2:$C$45,3,FALSE))</f>
        <v>0</v>
      </c>
      <c r="T474" s="51">
        <f t="shared" si="86"/>
        <v>0</v>
      </c>
      <c r="U474" s="51">
        <f t="shared" si="85"/>
        <v>0</v>
      </c>
      <c r="V474" s="51">
        <f t="shared" si="85"/>
        <v>0</v>
      </c>
      <c r="W474" s="51">
        <f t="shared" si="85"/>
        <v>0</v>
      </c>
      <c r="X474" s="51">
        <f t="shared" si="85"/>
        <v>0</v>
      </c>
      <c r="Y474" s="51">
        <f t="shared" si="85"/>
        <v>0</v>
      </c>
      <c r="Z474" s="51">
        <f t="shared" si="85"/>
        <v>0</v>
      </c>
      <c r="AA474" s="53">
        <f t="shared" si="84"/>
        <v>0</v>
      </c>
      <c r="AB474" s="53">
        <f>IF(C474=A_Stammdaten!$B$12,D_SAV!$Q474-D_SAV!$AC474,HLOOKUP(A_Stammdaten!$B$12-1,$AD$4:$AJ$1000,ROW(C474)-3,FALSE)-$AC474)</f>
        <v>0</v>
      </c>
      <c r="AC474" s="53">
        <f>HLOOKUP(A_Stammdaten!$B$12,$AD$4:$AJ$1000,ROW(C474)-3,FALSE)</f>
        <v>0</v>
      </c>
      <c r="AD474" s="53">
        <f t="shared" si="87"/>
        <v>0</v>
      </c>
      <c r="AE474" s="53">
        <f t="shared" si="88"/>
        <v>0</v>
      </c>
      <c r="AF474" s="53">
        <f t="shared" si="89"/>
        <v>0</v>
      </c>
      <c r="AG474" s="53">
        <f t="shared" si="90"/>
        <v>0</v>
      </c>
      <c r="AH474" s="53">
        <f t="shared" si="91"/>
        <v>0</v>
      </c>
      <c r="AI474" s="53">
        <f t="shared" si="92"/>
        <v>0</v>
      </c>
      <c r="AJ474" s="53">
        <f t="shared" si="93"/>
        <v>0</v>
      </c>
    </row>
    <row r="475" spans="1:36" x14ac:dyDescent="0.25">
      <c r="A475" s="19"/>
      <c r="B475" s="19"/>
      <c r="C475" s="37"/>
      <c r="D475" s="19"/>
      <c r="E475" s="19"/>
      <c r="F475" s="19"/>
      <c r="G475" s="19"/>
      <c r="H475" s="19"/>
      <c r="I475" s="19"/>
      <c r="J475" s="19"/>
      <c r="K475" s="19"/>
      <c r="L475" s="19"/>
      <c r="M475" s="81">
        <f>IF(C475&gt;A_Stammdaten!$B$12,0,SUM(D475,E475,G475,I475:J475)-SUM(F475,H475,K475:L475))</f>
        <v>0</v>
      </c>
      <c r="N475" s="19"/>
      <c r="O475" s="19"/>
      <c r="P475" s="19"/>
      <c r="Q475" s="81">
        <f t="shared" si="94"/>
        <v>0</v>
      </c>
      <c r="R475" s="82">
        <f>IF(ISBLANK($B475),0,VLOOKUP($B475,Listen!$A$2:$C$45,2,FALSE))</f>
        <v>0</v>
      </c>
      <c r="S475" s="82">
        <f>IF(ISBLANK($B475),0,VLOOKUP($B475,Listen!$A$2:$C$45,3,FALSE))</f>
        <v>0</v>
      </c>
      <c r="T475" s="51">
        <f t="shared" si="86"/>
        <v>0</v>
      </c>
      <c r="U475" s="51">
        <f t="shared" si="85"/>
        <v>0</v>
      </c>
      <c r="V475" s="51">
        <f t="shared" si="85"/>
        <v>0</v>
      </c>
      <c r="W475" s="51">
        <f t="shared" si="85"/>
        <v>0</v>
      </c>
      <c r="X475" s="51">
        <f t="shared" si="85"/>
        <v>0</v>
      </c>
      <c r="Y475" s="51">
        <f t="shared" si="85"/>
        <v>0</v>
      </c>
      <c r="Z475" s="51">
        <f t="shared" si="85"/>
        <v>0</v>
      </c>
      <c r="AA475" s="53">
        <f t="shared" si="84"/>
        <v>0</v>
      </c>
      <c r="AB475" s="53">
        <f>IF(C475=A_Stammdaten!$B$12,D_SAV!$Q475-D_SAV!$AC475,HLOOKUP(A_Stammdaten!$B$12-1,$AD$4:$AJ$1000,ROW(C475)-3,FALSE)-$AC475)</f>
        <v>0</v>
      </c>
      <c r="AC475" s="53">
        <f>HLOOKUP(A_Stammdaten!$B$12,$AD$4:$AJ$1000,ROW(C475)-3,FALSE)</f>
        <v>0</v>
      </c>
      <c r="AD475" s="53">
        <f t="shared" si="87"/>
        <v>0</v>
      </c>
      <c r="AE475" s="53">
        <f t="shared" si="88"/>
        <v>0</v>
      </c>
      <c r="AF475" s="53">
        <f t="shared" si="89"/>
        <v>0</v>
      </c>
      <c r="AG475" s="53">
        <f t="shared" si="90"/>
        <v>0</v>
      </c>
      <c r="AH475" s="53">
        <f t="shared" si="91"/>
        <v>0</v>
      </c>
      <c r="AI475" s="53">
        <f t="shared" si="92"/>
        <v>0</v>
      </c>
      <c r="AJ475" s="53">
        <f t="shared" si="93"/>
        <v>0</v>
      </c>
    </row>
    <row r="476" spans="1:36" x14ac:dyDescent="0.25">
      <c r="A476" s="19"/>
      <c r="B476" s="19"/>
      <c r="C476" s="37"/>
      <c r="D476" s="19"/>
      <c r="E476" s="19"/>
      <c r="F476" s="19"/>
      <c r="G476" s="19"/>
      <c r="H476" s="19"/>
      <c r="I476" s="19"/>
      <c r="J476" s="19"/>
      <c r="K476" s="19"/>
      <c r="L476" s="19"/>
      <c r="M476" s="81">
        <f>IF(C476&gt;A_Stammdaten!$B$12,0,SUM(D476,E476,G476,I476:J476)-SUM(F476,H476,K476:L476))</f>
        <v>0</v>
      </c>
      <c r="N476" s="19"/>
      <c r="O476" s="19"/>
      <c r="P476" s="19"/>
      <c r="Q476" s="81">
        <f t="shared" si="94"/>
        <v>0</v>
      </c>
      <c r="R476" s="82">
        <f>IF(ISBLANK($B476),0,VLOOKUP($B476,Listen!$A$2:$C$45,2,FALSE))</f>
        <v>0</v>
      </c>
      <c r="S476" s="82">
        <f>IF(ISBLANK($B476),0,VLOOKUP($B476,Listen!$A$2:$C$45,3,FALSE))</f>
        <v>0</v>
      </c>
      <c r="T476" s="51">
        <f t="shared" si="86"/>
        <v>0</v>
      </c>
      <c r="U476" s="51">
        <f t="shared" si="85"/>
        <v>0</v>
      </c>
      <c r="V476" s="51">
        <f t="shared" si="85"/>
        <v>0</v>
      </c>
      <c r="W476" s="51">
        <f t="shared" si="85"/>
        <v>0</v>
      </c>
      <c r="X476" s="51">
        <f t="shared" si="85"/>
        <v>0</v>
      </c>
      <c r="Y476" s="51">
        <f t="shared" si="85"/>
        <v>0</v>
      </c>
      <c r="Z476" s="51">
        <f t="shared" si="85"/>
        <v>0</v>
      </c>
      <c r="AA476" s="53">
        <f t="shared" si="84"/>
        <v>0</v>
      </c>
      <c r="AB476" s="53">
        <f>IF(C476=A_Stammdaten!$B$12,D_SAV!$Q476-D_SAV!$AC476,HLOOKUP(A_Stammdaten!$B$12-1,$AD$4:$AJ$1000,ROW(C476)-3,FALSE)-$AC476)</f>
        <v>0</v>
      </c>
      <c r="AC476" s="53">
        <f>HLOOKUP(A_Stammdaten!$B$12,$AD$4:$AJ$1000,ROW(C476)-3,FALSE)</f>
        <v>0</v>
      </c>
      <c r="AD476" s="53">
        <f t="shared" si="87"/>
        <v>0</v>
      </c>
      <c r="AE476" s="53">
        <f t="shared" si="88"/>
        <v>0</v>
      </c>
      <c r="AF476" s="53">
        <f t="shared" si="89"/>
        <v>0</v>
      </c>
      <c r="AG476" s="53">
        <f t="shared" si="90"/>
        <v>0</v>
      </c>
      <c r="AH476" s="53">
        <f t="shared" si="91"/>
        <v>0</v>
      </c>
      <c r="AI476" s="53">
        <f t="shared" si="92"/>
        <v>0</v>
      </c>
      <c r="AJ476" s="53">
        <f t="shared" si="93"/>
        <v>0</v>
      </c>
    </row>
    <row r="477" spans="1:36" x14ac:dyDescent="0.25">
      <c r="A477" s="19"/>
      <c r="B477" s="19"/>
      <c r="C477" s="37"/>
      <c r="D477" s="19"/>
      <c r="E477" s="19"/>
      <c r="F477" s="19"/>
      <c r="G477" s="19"/>
      <c r="H477" s="19"/>
      <c r="I477" s="19"/>
      <c r="J477" s="19"/>
      <c r="K477" s="19"/>
      <c r="L477" s="19"/>
      <c r="M477" s="81">
        <f>IF(C477&gt;A_Stammdaten!$B$12,0,SUM(D477,E477,G477,I477:J477)-SUM(F477,H477,K477:L477))</f>
        <v>0</v>
      </c>
      <c r="N477" s="19"/>
      <c r="O477" s="19"/>
      <c r="P477" s="19"/>
      <c r="Q477" s="81">
        <f t="shared" si="94"/>
        <v>0</v>
      </c>
      <c r="R477" s="82">
        <f>IF(ISBLANK($B477),0,VLOOKUP($B477,Listen!$A$2:$C$45,2,FALSE))</f>
        <v>0</v>
      </c>
      <c r="S477" s="82">
        <f>IF(ISBLANK($B477),0,VLOOKUP($B477,Listen!$A$2:$C$45,3,FALSE))</f>
        <v>0</v>
      </c>
      <c r="T477" s="51">
        <f t="shared" si="86"/>
        <v>0</v>
      </c>
      <c r="U477" s="51">
        <f t="shared" si="85"/>
        <v>0</v>
      </c>
      <c r="V477" s="51">
        <f t="shared" si="85"/>
        <v>0</v>
      </c>
      <c r="W477" s="51">
        <f t="shared" si="85"/>
        <v>0</v>
      </c>
      <c r="X477" s="51">
        <f t="shared" si="85"/>
        <v>0</v>
      </c>
      <c r="Y477" s="51">
        <f t="shared" si="85"/>
        <v>0</v>
      </c>
      <c r="Z477" s="51">
        <f t="shared" si="85"/>
        <v>0</v>
      </c>
      <c r="AA477" s="53">
        <f t="shared" si="84"/>
        <v>0</v>
      </c>
      <c r="AB477" s="53">
        <f>IF(C477=A_Stammdaten!$B$12,D_SAV!$Q477-D_SAV!$AC477,HLOOKUP(A_Stammdaten!$B$12-1,$AD$4:$AJ$1000,ROW(C477)-3,FALSE)-$AC477)</f>
        <v>0</v>
      </c>
      <c r="AC477" s="53">
        <f>HLOOKUP(A_Stammdaten!$B$12,$AD$4:$AJ$1000,ROW(C477)-3,FALSE)</f>
        <v>0</v>
      </c>
      <c r="AD477" s="53">
        <f t="shared" si="87"/>
        <v>0</v>
      </c>
      <c r="AE477" s="53">
        <f t="shared" si="88"/>
        <v>0</v>
      </c>
      <c r="AF477" s="53">
        <f t="shared" si="89"/>
        <v>0</v>
      </c>
      <c r="AG477" s="53">
        <f t="shared" si="90"/>
        <v>0</v>
      </c>
      <c r="AH477" s="53">
        <f t="shared" si="91"/>
        <v>0</v>
      </c>
      <c r="AI477" s="53">
        <f t="shared" si="92"/>
        <v>0</v>
      </c>
      <c r="AJ477" s="53">
        <f t="shared" si="93"/>
        <v>0</v>
      </c>
    </row>
    <row r="478" spans="1:36" x14ac:dyDescent="0.25">
      <c r="A478" s="19"/>
      <c r="B478" s="19"/>
      <c r="C478" s="37"/>
      <c r="D478" s="19"/>
      <c r="E478" s="19"/>
      <c r="F478" s="19"/>
      <c r="G478" s="19"/>
      <c r="H478" s="19"/>
      <c r="I478" s="19"/>
      <c r="J478" s="19"/>
      <c r="K478" s="19"/>
      <c r="L478" s="19"/>
      <c r="M478" s="81">
        <f>IF(C478&gt;A_Stammdaten!$B$12,0,SUM(D478,E478,G478,I478:J478)-SUM(F478,H478,K478:L478))</f>
        <v>0</v>
      </c>
      <c r="N478" s="19"/>
      <c r="O478" s="19"/>
      <c r="P478" s="19"/>
      <c r="Q478" s="81">
        <f t="shared" si="94"/>
        <v>0</v>
      </c>
      <c r="R478" s="82">
        <f>IF(ISBLANK($B478),0,VLOOKUP($B478,Listen!$A$2:$C$45,2,FALSE))</f>
        <v>0</v>
      </c>
      <c r="S478" s="82">
        <f>IF(ISBLANK($B478),0,VLOOKUP($B478,Listen!$A$2:$C$45,3,FALSE))</f>
        <v>0</v>
      </c>
      <c r="T478" s="51">
        <f t="shared" si="86"/>
        <v>0</v>
      </c>
      <c r="U478" s="51">
        <f t="shared" si="85"/>
        <v>0</v>
      </c>
      <c r="V478" s="51">
        <f t="shared" si="85"/>
        <v>0</v>
      </c>
      <c r="W478" s="51">
        <f t="shared" si="85"/>
        <v>0</v>
      </c>
      <c r="X478" s="51">
        <f t="shared" si="85"/>
        <v>0</v>
      </c>
      <c r="Y478" s="51">
        <f t="shared" si="85"/>
        <v>0</v>
      </c>
      <c r="Z478" s="51">
        <f t="shared" si="85"/>
        <v>0</v>
      </c>
      <c r="AA478" s="53">
        <f t="shared" si="84"/>
        <v>0</v>
      </c>
      <c r="AB478" s="53">
        <f>IF(C478=A_Stammdaten!$B$12,D_SAV!$Q478-D_SAV!$AC478,HLOOKUP(A_Stammdaten!$B$12-1,$AD$4:$AJ$1000,ROW(C478)-3,FALSE)-$AC478)</f>
        <v>0</v>
      </c>
      <c r="AC478" s="53">
        <f>HLOOKUP(A_Stammdaten!$B$12,$AD$4:$AJ$1000,ROW(C478)-3,FALSE)</f>
        <v>0</v>
      </c>
      <c r="AD478" s="53">
        <f t="shared" si="87"/>
        <v>0</v>
      </c>
      <c r="AE478" s="53">
        <f t="shared" si="88"/>
        <v>0</v>
      </c>
      <c r="AF478" s="53">
        <f t="shared" si="89"/>
        <v>0</v>
      </c>
      <c r="AG478" s="53">
        <f t="shared" si="90"/>
        <v>0</v>
      </c>
      <c r="AH478" s="53">
        <f t="shared" si="91"/>
        <v>0</v>
      </c>
      <c r="AI478" s="53">
        <f t="shared" si="92"/>
        <v>0</v>
      </c>
      <c r="AJ478" s="53">
        <f t="shared" si="93"/>
        <v>0</v>
      </c>
    </row>
    <row r="479" spans="1:36" x14ac:dyDescent="0.25">
      <c r="A479" s="19"/>
      <c r="B479" s="19"/>
      <c r="C479" s="37"/>
      <c r="D479" s="19"/>
      <c r="E479" s="19"/>
      <c r="F479" s="19"/>
      <c r="G479" s="19"/>
      <c r="H479" s="19"/>
      <c r="I479" s="19"/>
      <c r="J479" s="19"/>
      <c r="K479" s="19"/>
      <c r="L479" s="19"/>
      <c r="M479" s="81">
        <f>IF(C479&gt;A_Stammdaten!$B$12,0,SUM(D479,E479,G479,I479:J479)-SUM(F479,H479,K479:L479))</f>
        <v>0</v>
      </c>
      <c r="N479" s="19"/>
      <c r="O479" s="19"/>
      <c r="P479" s="19"/>
      <c r="Q479" s="81">
        <f t="shared" si="94"/>
        <v>0</v>
      </c>
      <c r="R479" s="82">
        <f>IF(ISBLANK($B479),0,VLOOKUP($B479,Listen!$A$2:$C$45,2,FALSE))</f>
        <v>0</v>
      </c>
      <c r="S479" s="82">
        <f>IF(ISBLANK($B479),0,VLOOKUP($B479,Listen!$A$2:$C$45,3,FALSE))</f>
        <v>0</v>
      </c>
      <c r="T479" s="51">
        <f t="shared" si="86"/>
        <v>0</v>
      </c>
      <c r="U479" s="51">
        <f t="shared" si="85"/>
        <v>0</v>
      </c>
      <c r="V479" s="51">
        <f t="shared" si="85"/>
        <v>0</v>
      </c>
      <c r="W479" s="51">
        <f t="shared" si="85"/>
        <v>0</v>
      </c>
      <c r="X479" s="51">
        <f t="shared" si="85"/>
        <v>0</v>
      </c>
      <c r="Y479" s="51">
        <f t="shared" si="85"/>
        <v>0</v>
      </c>
      <c r="Z479" s="51">
        <f t="shared" si="85"/>
        <v>0</v>
      </c>
      <c r="AA479" s="53">
        <f t="shared" si="84"/>
        <v>0</v>
      </c>
      <c r="AB479" s="53">
        <f>IF(C479=A_Stammdaten!$B$12,D_SAV!$Q479-D_SAV!$AC479,HLOOKUP(A_Stammdaten!$B$12-1,$AD$4:$AJ$1000,ROW(C479)-3,FALSE)-$AC479)</f>
        <v>0</v>
      </c>
      <c r="AC479" s="53">
        <f>HLOOKUP(A_Stammdaten!$B$12,$AD$4:$AJ$1000,ROW(C479)-3,FALSE)</f>
        <v>0</v>
      </c>
      <c r="AD479" s="53">
        <f t="shared" si="87"/>
        <v>0</v>
      </c>
      <c r="AE479" s="53">
        <f t="shared" si="88"/>
        <v>0</v>
      </c>
      <c r="AF479" s="53">
        <f t="shared" si="89"/>
        <v>0</v>
      </c>
      <c r="AG479" s="53">
        <f t="shared" si="90"/>
        <v>0</v>
      </c>
      <c r="AH479" s="53">
        <f t="shared" si="91"/>
        <v>0</v>
      </c>
      <c r="AI479" s="53">
        <f t="shared" si="92"/>
        <v>0</v>
      </c>
      <c r="AJ479" s="53">
        <f t="shared" si="93"/>
        <v>0</v>
      </c>
    </row>
    <row r="480" spans="1:36" x14ac:dyDescent="0.25">
      <c r="A480" s="19"/>
      <c r="B480" s="19"/>
      <c r="C480" s="37"/>
      <c r="D480" s="19"/>
      <c r="E480" s="19"/>
      <c r="F480" s="19"/>
      <c r="G480" s="19"/>
      <c r="H480" s="19"/>
      <c r="I480" s="19"/>
      <c r="J480" s="19"/>
      <c r="K480" s="19"/>
      <c r="L480" s="19"/>
      <c r="M480" s="81">
        <f>IF(C480&gt;A_Stammdaten!$B$12,0,SUM(D480,E480,G480,I480:J480)-SUM(F480,H480,K480:L480))</f>
        <v>0</v>
      </c>
      <c r="N480" s="19"/>
      <c r="O480" s="19"/>
      <c r="P480" s="19"/>
      <c r="Q480" s="81">
        <f t="shared" si="94"/>
        <v>0</v>
      </c>
      <c r="R480" s="82">
        <f>IF(ISBLANK($B480),0,VLOOKUP($B480,Listen!$A$2:$C$45,2,FALSE))</f>
        <v>0</v>
      </c>
      <c r="S480" s="82">
        <f>IF(ISBLANK($B480),0,VLOOKUP($B480,Listen!$A$2:$C$45,3,FALSE))</f>
        <v>0</v>
      </c>
      <c r="T480" s="51">
        <f t="shared" si="86"/>
        <v>0</v>
      </c>
      <c r="U480" s="51">
        <f t="shared" si="85"/>
        <v>0</v>
      </c>
      <c r="V480" s="51">
        <f t="shared" si="85"/>
        <v>0</v>
      </c>
      <c r="W480" s="51">
        <f t="shared" si="85"/>
        <v>0</v>
      </c>
      <c r="X480" s="51">
        <f t="shared" si="85"/>
        <v>0</v>
      </c>
      <c r="Y480" s="51">
        <f t="shared" si="85"/>
        <v>0</v>
      </c>
      <c r="Z480" s="51">
        <f t="shared" si="85"/>
        <v>0</v>
      </c>
      <c r="AA480" s="53">
        <f t="shared" si="84"/>
        <v>0</v>
      </c>
      <c r="AB480" s="53">
        <f>IF(C480=A_Stammdaten!$B$12,D_SAV!$Q480-D_SAV!$AC480,HLOOKUP(A_Stammdaten!$B$12-1,$AD$4:$AJ$1000,ROW(C480)-3,FALSE)-$AC480)</f>
        <v>0</v>
      </c>
      <c r="AC480" s="53">
        <f>HLOOKUP(A_Stammdaten!$B$12,$AD$4:$AJ$1000,ROW(C480)-3,FALSE)</f>
        <v>0</v>
      </c>
      <c r="AD480" s="53">
        <f t="shared" si="87"/>
        <v>0</v>
      </c>
      <c r="AE480" s="53">
        <f t="shared" si="88"/>
        <v>0</v>
      </c>
      <c r="AF480" s="53">
        <f t="shared" si="89"/>
        <v>0</v>
      </c>
      <c r="AG480" s="53">
        <f t="shared" si="90"/>
        <v>0</v>
      </c>
      <c r="AH480" s="53">
        <f t="shared" si="91"/>
        <v>0</v>
      </c>
      <c r="AI480" s="53">
        <f t="shared" si="92"/>
        <v>0</v>
      </c>
      <c r="AJ480" s="53">
        <f t="shared" si="93"/>
        <v>0</v>
      </c>
    </row>
    <row r="481" spans="1:36" x14ac:dyDescent="0.25">
      <c r="A481" s="19"/>
      <c r="B481" s="19"/>
      <c r="C481" s="37"/>
      <c r="D481" s="19"/>
      <c r="E481" s="19"/>
      <c r="F481" s="19"/>
      <c r="G481" s="19"/>
      <c r="H481" s="19"/>
      <c r="I481" s="19"/>
      <c r="J481" s="19"/>
      <c r="K481" s="19"/>
      <c r="L481" s="19"/>
      <c r="M481" s="81">
        <f>IF(C481&gt;A_Stammdaten!$B$12,0,SUM(D481,E481,G481,I481:J481)-SUM(F481,H481,K481:L481))</f>
        <v>0</v>
      </c>
      <c r="N481" s="19"/>
      <c r="O481" s="19"/>
      <c r="P481" s="19"/>
      <c r="Q481" s="81">
        <f t="shared" si="94"/>
        <v>0</v>
      </c>
      <c r="R481" s="82">
        <f>IF(ISBLANK($B481),0,VLOOKUP($B481,Listen!$A$2:$C$45,2,FALSE))</f>
        <v>0</v>
      </c>
      <c r="S481" s="82">
        <f>IF(ISBLANK($B481),0,VLOOKUP($B481,Listen!$A$2:$C$45,3,FALSE))</f>
        <v>0</v>
      </c>
      <c r="T481" s="51">
        <f t="shared" si="86"/>
        <v>0</v>
      </c>
      <c r="U481" s="51">
        <f t="shared" si="85"/>
        <v>0</v>
      </c>
      <c r="V481" s="51">
        <f t="shared" si="85"/>
        <v>0</v>
      </c>
      <c r="W481" s="51">
        <f t="shared" si="85"/>
        <v>0</v>
      </c>
      <c r="X481" s="51">
        <f t="shared" si="85"/>
        <v>0</v>
      </c>
      <c r="Y481" s="51">
        <f t="shared" si="85"/>
        <v>0</v>
      </c>
      <c r="Z481" s="51">
        <f t="shared" si="85"/>
        <v>0</v>
      </c>
      <c r="AA481" s="53">
        <f t="shared" si="84"/>
        <v>0</v>
      </c>
      <c r="AB481" s="53">
        <f>IF(C481=A_Stammdaten!$B$12,D_SAV!$Q481-D_SAV!$AC481,HLOOKUP(A_Stammdaten!$B$12-1,$AD$4:$AJ$1000,ROW(C481)-3,FALSE)-$AC481)</f>
        <v>0</v>
      </c>
      <c r="AC481" s="53">
        <f>HLOOKUP(A_Stammdaten!$B$12,$AD$4:$AJ$1000,ROW(C481)-3,FALSE)</f>
        <v>0</v>
      </c>
      <c r="AD481" s="53">
        <f t="shared" si="87"/>
        <v>0</v>
      </c>
      <c r="AE481" s="53">
        <f t="shared" si="88"/>
        <v>0</v>
      </c>
      <c r="AF481" s="53">
        <f t="shared" si="89"/>
        <v>0</v>
      </c>
      <c r="AG481" s="53">
        <f t="shared" si="90"/>
        <v>0</v>
      </c>
      <c r="AH481" s="53">
        <f t="shared" si="91"/>
        <v>0</v>
      </c>
      <c r="AI481" s="53">
        <f t="shared" si="92"/>
        <v>0</v>
      </c>
      <c r="AJ481" s="53">
        <f t="shared" si="93"/>
        <v>0</v>
      </c>
    </row>
    <row r="482" spans="1:36" x14ac:dyDescent="0.25">
      <c r="A482" s="19"/>
      <c r="B482" s="19"/>
      <c r="C482" s="37"/>
      <c r="D482" s="19"/>
      <c r="E482" s="19"/>
      <c r="F482" s="19"/>
      <c r="G482" s="19"/>
      <c r="H482" s="19"/>
      <c r="I482" s="19"/>
      <c r="J482" s="19"/>
      <c r="K482" s="19"/>
      <c r="L482" s="19"/>
      <c r="M482" s="81">
        <f>IF(C482&gt;A_Stammdaten!$B$12,0,SUM(D482,E482,G482,I482:J482)-SUM(F482,H482,K482:L482))</f>
        <v>0</v>
      </c>
      <c r="N482" s="19"/>
      <c r="O482" s="19"/>
      <c r="P482" s="19"/>
      <c r="Q482" s="81">
        <f t="shared" si="94"/>
        <v>0</v>
      </c>
      <c r="R482" s="82">
        <f>IF(ISBLANK($B482),0,VLOOKUP($B482,Listen!$A$2:$C$45,2,FALSE))</f>
        <v>0</v>
      </c>
      <c r="S482" s="82">
        <f>IF(ISBLANK($B482),0,VLOOKUP($B482,Listen!$A$2:$C$45,3,FALSE))</f>
        <v>0</v>
      </c>
      <c r="T482" s="51">
        <f t="shared" si="86"/>
        <v>0</v>
      </c>
      <c r="U482" s="51">
        <f t="shared" si="85"/>
        <v>0</v>
      </c>
      <c r="V482" s="51">
        <f t="shared" si="85"/>
        <v>0</v>
      </c>
      <c r="W482" s="51">
        <f t="shared" si="85"/>
        <v>0</v>
      </c>
      <c r="X482" s="51">
        <f t="shared" si="85"/>
        <v>0</v>
      </c>
      <c r="Y482" s="51">
        <f t="shared" si="85"/>
        <v>0</v>
      </c>
      <c r="Z482" s="51">
        <f t="shared" si="85"/>
        <v>0</v>
      </c>
      <c r="AA482" s="53">
        <f t="shared" si="84"/>
        <v>0</v>
      </c>
      <c r="AB482" s="53">
        <f>IF(C482=A_Stammdaten!$B$12,D_SAV!$Q482-D_SAV!$AC482,HLOOKUP(A_Stammdaten!$B$12-1,$AD$4:$AJ$1000,ROW(C482)-3,FALSE)-$AC482)</f>
        <v>0</v>
      </c>
      <c r="AC482" s="53">
        <f>HLOOKUP(A_Stammdaten!$B$12,$AD$4:$AJ$1000,ROW(C482)-3,FALSE)</f>
        <v>0</v>
      </c>
      <c r="AD482" s="53">
        <f t="shared" si="87"/>
        <v>0</v>
      </c>
      <c r="AE482" s="53">
        <f t="shared" si="88"/>
        <v>0</v>
      </c>
      <c r="AF482" s="53">
        <f t="shared" si="89"/>
        <v>0</v>
      </c>
      <c r="AG482" s="53">
        <f t="shared" si="90"/>
        <v>0</v>
      </c>
      <c r="AH482" s="53">
        <f t="shared" si="91"/>
        <v>0</v>
      </c>
      <c r="AI482" s="53">
        <f t="shared" si="92"/>
        <v>0</v>
      </c>
      <c r="AJ482" s="53">
        <f t="shared" si="93"/>
        <v>0</v>
      </c>
    </row>
    <row r="483" spans="1:36" x14ac:dyDescent="0.25">
      <c r="A483" s="19"/>
      <c r="B483" s="19"/>
      <c r="C483" s="37"/>
      <c r="D483" s="19"/>
      <c r="E483" s="19"/>
      <c r="F483" s="19"/>
      <c r="G483" s="19"/>
      <c r="H483" s="19"/>
      <c r="I483" s="19"/>
      <c r="J483" s="19"/>
      <c r="K483" s="19"/>
      <c r="L483" s="19"/>
      <c r="M483" s="81">
        <f>IF(C483&gt;A_Stammdaten!$B$12,0,SUM(D483,E483,G483,I483:J483)-SUM(F483,H483,K483:L483))</f>
        <v>0</v>
      </c>
      <c r="N483" s="19"/>
      <c r="O483" s="19"/>
      <c r="P483" s="19"/>
      <c r="Q483" s="81">
        <f t="shared" si="94"/>
        <v>0</v>
      </c>
      <c r="R483" s="82">
        <f>IF(ISBLANK($B483),0,VLOOKUP($B483,Listen!$A$2:$C$45,2,FALSE))</f>
        <v>0</v>
      </c>
      <c r="S483" s="82">
        <f>IF(ISBLANK($B483),0,VLOOKUP($B483,Listen!$A$2:$C$45,3,FALSE))</f>
        <v>0</v>
      </c>
      <c r="T483" s="51">
        <f t="shared" si="86"/>
        <v>0</v>
      </c>
      <c r="U483" s="51">
        <f t="shared" si="85"/>
        <v>0</v>
      </c>
      <c r="V483" s="51">
        <f t="shared" si="85"/>
        <v>0</v>
      </c>
      <c r="W483" s="51">
        <f t="shared" si="85"/>
        <v>0</v>
      </c>
      <c r="X483" s="51">
        <f t="shared" si="85"/>
        <v>0</v>
      </c>
      <c r="Y483" s="51">
        <f t="shared" si="85"/>
        <v>0</v>
      </c>
      <c r="Z483" s="51">
        <f t="shared" si="85"/>
        <v>0</v>
      </c>
      <c r="AA483" s="53">
        <f t="shared" ref="AA483:AA546" si="95">AC483+AB483</f>
        <v>0</v>
      </c>
      <c r="AB483" s="53">
        <f>IF(C483=A_Stammdaten!$B$12,D_SAV!$Q483-D_SAV!$AC483,HLOOKUP(A_Stammdaten!$B$12-1,$AD$4:$AJ$1000,ROW(C483)-3,FALSE)-$AC483)</f>
        <v>0</v>
      </c>
      <c r="AC483" s="53">
        <f>HLOOKUP(A_Stammdaten!$B$12,$AD$4:$AJ$1000,ROW(C483)-3,FALSE)</f>
        <v>0</v>
      </c>
      <c r="AD483" s="53">
        <f t="shared" si="87"/>
        <v>0</v>
      </c>
      <c r="AE483" s="53">
        <f t="shared" si="88"/>
        <v>0</v>
      </c>
      <c r="AF483" s="53">
        <f t="shared" si="89"/>
        <v>0</v>
      </c>
      <c r="AG483" s="53">
        <f t="shared" si="90"/>
        <v>0</v>
      </c>
      <c r="AH483" s="53">
        <f t="shared" si="91"/>
        <v>0</v>
      </c>
      <c r="AI483" s="53">
        <f t="shared" si="92"/>
        <v>0</v>
      </c>
      <c r="AJ483" s="53">
        <f t="shared" si="93"/>
        <v>0</v>
      </c>
    </row>
    <row r="484" spans="1:36" x14ac:dyDescent="0.25">
      <c r="A484" s="19"/>
      <c r="B484" s="19"/>
      <c r="C484" s="37"/>
      <c r="D484" s="19"/>
      <c r="E484" s="19"/>
      <c r="F484" s="19"/>
      <c r="G484" s="19"/>
      <c r="H484" s="19"/>
      <c r="I484" s="19"/>
      <c r="J484" s="19"/>
      <c r="K484" s="19"/>
      <c r="L484" s="19"/>
      <c r="M484" s="81">
        <f>IF(C484&gt;A_Stammdaten!$B$12,0,SUM(D484,E484,G484,I484:J484)-SUM(F484,H484,K484:L484))</f>
        <v>0</v>
      </c>
      <c r="N484" s="19"/>
      <c r="O484" s="19"/>
      <c r="P484" s="19"/>
      <c r="Q484" s="81">
        <f t="shared" si="94"/>
        <v>0</v>
      </c>
      <c r="R484" s="82">
        <f>IF(ISBLANK($B484),0,VLOOKUP($B484,Listen!$A$2:$C$45,2,FALSE))</f>
        <v>0</v>
      </c>
      <c r="S484" s="82">
        <f>IF(ISBLANK($B484),0,VLOOKUP($B484,Listen!$A$2:$C$45,3,FALSE))</f>
        <v>0</v>
      </c>
      <c r="T484" s="51">
        <f t="shared" si="86"/>
        <v>0</v>
      </c>
      <c r="U484" s="51">
        <f t="shared" si="85"/>
        <v>0</v>
      </c>
      <c r="V484" s="51">
        <f t="shared" si="85"/>
        <v>0</v>
      </c>
      <c r="W484" s="51">
        <f t="shared" si="85"/>
        <v>0</v>
      </c>
      <c r="X484" s="51">
        <f t="shared" si="85"/>
        <v>0</v>
      </c>
      <c r="Y484" s="51">
        <f t="shared" si="85"/>
        <v>0</v>
      </c>
      <c r="Z484" s="51">
        <f t="shared" si="85"/>
        <v>0</v>
      </c>
      <c r="AA484" s="53">
        <f t="shared" si="95"/>
        <v>0</v>
      </c>
      <c r="AB484" s="53">
        <f>IF(C484=A_Stammdaten!$B$12,D_SAV!$Q484-D_SAV!$AC484,HLOOKUP(A_Stammdaten!$B$12-1,$AD$4:$AJ$1000,ROW(C484)-3,FALSE)-$AC484)</f>
        <v>0</v>
      </c>
      <c r="AC484" s="53">
        <f>HLOOKUP(A_Stammdaten!$B$12,$AD$4:$AJ$1000,ROW(C484)-3,FALSE)</f>
        <v>0</v>
      </c>
      <c r="AD484" s="53">
        <f t="shared" si="87"/>
        <v>0</v>
      </c>
      <c r="AE484" s="53">
        <f t="shared" si="88"/>
        <v>0</v>
      </c>
      <c r="AF484" s="53">
        <f t="shared" si="89"/>
        <v>0</v>
      </c>
      <c r="AG484" s="53">
        <f t="shared" si="90"/>
        <v>0</v>
      </c>
      <c r="AH484" s="53">
        <f t="shared" si="91"/>
        <v>0</v>
      </c>
      <c r="AI484" s="53">
        <f t="shared" si="92"/>
        <v>0</v>
      </c>
      <c r="AJ484" s="53">
        <f t="shared" si="93"/>
        <v>0</v>
      </c>
    </row>
    <row r="485" spans="1:36" x14ac:dyDescent="0.25">
      <c r="A485" s="19"/>
      <c r="B485" s="19"/>
      <c r="C485" s="37"/>
      <c r="D485" s="19"/>
      <c r="E485" s="19"/>
      <c r="F485" s="19"/>
      <c r="G485" s="19"/>
      <c r="H485" s="19"/>
      <c r="I485" s="19"/>
      <c r="J485" s="19"/>
      <c r="K485" s="19"/>
      <c r="L485" s="19"/>
      <c r="M485" s="81">
        <f>IF(C485&gt;A_Stammdaten!$B$12,0,SUM(D485,E485,G485,I485:J485)-SUM(F485,H485,K485:L485))</f>
        <v>0</v>
      </c>
      <c r="N485" s="19"/>
      <c r="O485" s="19"/>
      <c r="P485" s="19"/>
      <c r="Q485" s="81">
        <f t="shared" si="94"/>
        <v>0</v>
      </c>
      <c r="R485" s="82">
        <f>IF(ISBLANK($B485),0,VLOOKUP($B485,Listen!$A$2:$C$45,2,FALSE))</f>
        <v>0</v>
      </c>
      <c r="S485" s="82">
        <f>IF(ISBLANK($B485),0,VLOOKUP($B485,Listen!$A$2:$C$45,3,FALSE))</f>
        <v>0</v>
      </c>
      <c r="T485" s="51">
        <f t="shared" si="86"/>
        <v>0</v>
      </c>
      <c r="U485" s="51">
        <f t="shared" si="85"/>
        <v>0</v>
      </c>
      <c r="V485" s="51">
        <f t="shared" si="85"/>
        <v>0</v>
      </c>
      <c r="W485" s="51">
        <f t="shared" si="85"/>
        <v>0</v>
      </c>
      <c r="X485" s="51">
        <f t="shared" si="85"/>
        <v>0</v>
      </c>
      <c r="Y485" s="51">
        <f t="shared" si="85"/>
        <v>0</v>
      </c>
      <c r="Z485" s="51">
        <f t="shared" si="85"/>
        <v>0</v>
      </c>
      <c r="AA485" s="53">
        <f t="shared" si="95"/>
        <v>0</v>
      </c>
      <c r="AB485" s="53">
        <f>IF(C485=A_Stammdaten!$B$12,D_SAV!$Q485-D_SAV!$AC485,HLOOKUP(A_Stammdaten!$B$12-1,$AD$4:$AJ$1000,ROW(C485)-3,FALSE)-$AC485)</f>
        <v>0</v>
      </c>
      <c r="AC485" s="53">
        <f>HLOOKUP(A_Stammdaten!$B$12,$AD$4:$AJ$1000,ROW(C485)-3,FALSE)</f>
        <v>0</v>
      </c>
      <c r="AD485" s="53">
        <f t="shared" si="87"/>
        <v>0</v>
      </c>
      <c r="AE485" s="53">
        <f t="shared" si="88"/>
        <v>0</v>
      </c>
      <c r="AF485" s="53">
        <f t="shared" si="89"/>
        <v>0</v>
      </c>
      <c r="AG485" s="53">
        <f t="shared" si="90"/>
        <v>0</v>
      </c>
      <c r="AH485" s="53">
        <f t="shared" si="91"/>
        <v>0</v>
      </c>
      <c r="AI485" s="53">
        <f t="shared" si="92"/>
        <v>0</v>
      </c>
      <c r="AJ485" s="53">
        <f t="shared" si="93"/>
        <v>0</v>
      </c>
    </row>
    <row r="486" spans="1:36" x14ac:dyDescent="0.25">
      <c r="A486" s="19"/>
      <c r="B486" s="19"/>
      <c r="C486" s="37"/>
      <c r="D486" s="19"/>
      <c r="E486" s="19"/>
      <c r="F486" s="19"/>
      <c r="G486" s="19"/>
      <c r="H486" s="19"/>
      <c r="I486" s="19"/>
      <c r="J486" s="19"/>
      <c r="K486" s="19"/>
      <c r="L486" s="19"/>
      <c r="M486" s="81">
        <f>IF(C486&gt;A_Stammdaten!$B$12,0,SUM(D486,E486,G486,I486:J486)-SUM(F486,H486,K486:L486))</f>
        <v>0</v>
      </c>
      <c r="N486" s="19"/>
      <c r="O486" s="19"/>
      <c r="P486" s="19"/>
      <c r="Q486" s="81">
        <f t="shared" si="94"/>
        <v>0</v>
      </c>
      <c r="R486" s="82">
        <f>IF(ISBLANK($B486),0,VLOOKUP($B486,Listen!$A$2:$C$45,2,FALSE))</f>
        <v>0</v>
      </c>
      <c r="S486" s="82">
        <f>IF(ISBLANK($B486),0,VLOOKUP($B486,Listen!$A$2:$C$45,3,FALSE))</f>
        <v>0</v>
      </c>
      <c r="T486" s="51">
        <f t="shared" si="86"/>
        <v>0</v>
      </c>
      <c r="U486" s="51">
        <f t="shared" si="85"/>
        <v>0</v>
      </c>
      <c r="V486" s="51">
        <f t="shared" si="85"/>
        <v>0</v>
      </c>
      <c r="W486" s="51">
        <f t="shared" si="85"/>
        <v>0</v>
      </c>
      <c r="X486" s="51">
        <f t="shared" si="85"/>
        <v>0</v>
      </c>
      <c r="Y486" s="51">
        <f t="shared" si="85"/>
        <v>0</v>
      </c>
      <c r="Z486" s="51">
        <f t="shared" si="85"/>
        <v>0</v>
      </c>
      <c r="AA486" s="53">
        <f t="shared" si="95"/>
        <v>0</v>
      </c>
      <c r="AB486" s="53">
        <f>IF(C486=A_Stammdaten!$B$12,D_SAV!$Q486-D_SAV!$AC486,HLOOKUP(A_Stammdaten!$B$12-1,$AD$4:$AJ$1000,ROW(C486)-3,FALSE)-$AC486)</f>
        <v>0</v>
      </c>
      <c r="AC486" s="53">
        <f>HLOOKUP(A_Stammdaten!$B$12,$AD$4:$AJ$1000,ROW(C486)-3,FALSE)</f>
        <v>0</v>
      </c>
      <c r="AD486" s="53">
        <f t="shared" si="87"/>
        <v>0</v>
      </c>
      <c r="AE486" s="53">
        <f t="shared" si="88"/>
        <v>0</v>
      </c>
      <c r="AF486" s="53">
        <f t="shared" si="89"/>
        <v>0</v>
      </c>
      <c r="AG486" s="53">
        <f t="shared" si="90"/>
        <v>0</v>
      </c>
      <c r="AH486" s="53">
        <f t="shared" si="91"/>
        <v>0</v>
      </c>
      <c r="AI486" s="53">
        <f t="shared" si="92"/>
        <v>0</v>
      </c>
      <c r="AJ486" s="53">
        <f t="shared" si="93"/>
        <v>0</v>
      </c>
    </row>
    <row r="487" spans="1:36" x14ac:dyDescent="0.25">
      <c r="A487" s="19"/>
      <c r="B487" s="19"/>
      <c r="C487" s="37"/>
      <c r="D487" s="19"/>
      <c r="E487" s="19"/>
      <c r="F487" s="19"/>
      <c r="G487" s="19"/>
      <c r="H487" s="19"/>
      <c r="I487" s="19"/>
      <c r="J487" s="19"/>
      <c r="K487" s="19"/>
      <c r="L487" s="19"/>
      <c r="M487" s="81">
        <f>IF(C487&gt;A_Stammdaten!$B$12,0,SUM(D487,E487,G487,I487:J487)-SUM(F487,H487,K487:L487))</f>
        <v>0</v>
      </c>
      <c r="N487" s="19"/>
      <c r="O487" s="19"/>
      <c r="P487" s="19"/>
      <c r="Q487" s="81">
        <f t="shared" si="94"/>
        <v>0</v>
      </c>
      <c r="R487" s="82">
        <f>IF(ISBLANK($B487),0,VLOOKUP($B487,Listen!$A$2:$C$45,2,FALSE))</f>
        <v>0</v>
      </c>
      <c r="S487" s="82">
        <f>IF(ISBLANK($B487),0,VLOOKUP($B487,Listen!$A$2:$C$45,3,FALSE))</f>
        <v>0</v>
      </c>
      <c r="T487" s="51">
        <f t="shared" si="86"/>
        <v>0</v>
      </c>
      <c r="U487" s="51">
        <f t="shared" si="85"/>
        <v>0</v>
      </c>
      <c r="V487" s="51">
        <f t="shared" si="85"/>
        <v>0</v>
      </c>
      <c r="W487" s="51">
        <f t="shared" si="85"/>
        <v>0</v>
      </c>
      <c r="X487" s="51">
        <f t="shared" si="85"/>
        <v>0</v>
      </c>
      <c r="Y487" s="51">
        <f t="shared" si="85"/>
        <v>0</v>
      </c>
      <c r="Z487" s="51">
        <f t="shared" si="85"/>
        <v>0</v>
      </c>
      <c r="AA487" s="53">
        <f t="shared" si="95"/>
        <v>0</v>
      </c>
      <c r="AB487" s="53">
        <f>IF(C487=A_Stammdaten!$B$12,D_SAV!$Q487-D_SAV!$AC487,HLOOKUP(A_Stammdaten!$B$12-1,$AD$4:$AJ$1000,ROW(C487)-3,FALSE)-$AC487)</f>
        <v>0</v>
      </c>
      <c r="AC487" s="53">
        <f>HLOOKUP(A_Stammdaten!$B$12,$AD$4:$AJ$1000,ROW(C487)-3,FALSE)</f>
        <v>0</v>
      </c>
      <c r="AD487" s="53">
        <f t="shared" si="87"/>
        <v>0</v>
      </c>
      <c r="AE487" s="53">
        <f t="shared" si="88"/>
        <v>0</v>
      </c>
      <c r="AF487" s="53">
        <f t="shared" si="89"/>
        <v>0</v>
      </c>
      <c r="AG487" s="53">
        <f t="shared" si="90"/>
        <v>0</v>
      </c>
      <c r="AH487" s="53">
        <f t="shared" si="91"/>
        <v>0</v>
      </c>
      <c r="AI487" s="53">
        <f t="shared" si="92"/>
        <v>0</v>
      </c>
      <c r="AJ487" s="53">
        <f t="shared" si="93"/>
        <v>0</v>
      </c>
    </row>
    <row r="488" spans="1:36" x14ac:dyDescent="0.25">
      <c r="A488" s="19"/>
      <c r="B488" s="19"/>
      <c r="C488" s="37"/>
      <c r="D488" s="19"/>
      <c r="E488" s="19"/>
      <c r="F488" s="19"/>
      <c r="G488" s="19"/>
      <c r="H488" s="19"/>
      <c r="I488" s="19"/>
      <c r="J488" s="19"/>
      <c r="K488" s="19"/>
      <c r="L488" s="19"/>
      <c r="M488" s="81">
        <f>IF(C488&gt;A_Stammdaten!$B$12,0,SUM(D488,E488,G488,I488:J488)-SUM(F488,H488,K488:L488))</f>
        <v>0</v>
      </c>
      <c r="N488" s="19"/>
      <c r="O488" s="19"/>
      <c r="P488" s="19"/>
      <c r="Q488" s="81">
        <f t="shared" si="94"/>
        <v>0</v>
      </c>
      <c r="R488" s="82">
        <f>IF(ISBLANK($B488),0,VLOOKUP($B488,Listen!$A$2:$C$45,2,FALSE))</f>
        <v>0</v>
      </c>
      <c r="S488" s="82">
        <f>IF(ISBLANK($B488),0,VLOOKUP($B488,Listen!$A$2:$C$45,3,FALSE))</f>
        <v>0</v>
      </c>
      <c r="T488" s="51">
        <f t="shared" si="86"/>
        <v>0</v>
      </c>
      <c r="U488" s="51">
        <f t="shared" si="85"/>
        <v>0</v>
      </c>
      <c r="V488" s="51">
        <f t="shared" si="85"/>
        <v>0</v>
      </c>
      <c r="W488" s="51">
        <f t="shared" si="85"/>
        <v>0</v>
      </c>
      <c r="X488" s="51">
        <f t="shared" si="85"/>
        <v>0</v>
      </c>
      <c r="Y488" s="51">
        <f t="shared" si="85"/>
        <v>0</v>
      </c>
      <c r="Z488" s="51">
        <f t="shared" si="85"/>
        <v>0</v>
      </c>
      <c r="AA488" s="53">
        <f t="shared" si="95"/>
        <v>0</v>
      </c>
      <c r="AB488" s="53">
        <f>IF(C488=A_Stammdaten!$B$12,D_SAV!$Q488-D_SAV!$AC488,HLOOKUP(A_Stammdaten!$B$12-1,$AD$4:$AJ$1000,ROW(C488)-3,FALSE)-$AC488)</f>
        <v>0</v>
      </c>
      <c r="AC488" s="53">
        <f>HLOOKUP(A_Stammdaten!$B$12,$AD$4:$AJ$1000,ROW(C488)-3,FALSE)</f>
        <v>0</v>
      </c>
      <c r="AD488" s="53">
        <f t="shared" si="87"/>
        <v>0</v>
      </c>
      <c r="AE488" s="53">
        <f t="shared" si="88"/>
        <v>0</v>
      </c>
      <c r="AF488" s="53">
        <f t="shared" si="89"/>
        <v>0</v>
      </c>
      <c r="AG488" s="53">
        <f t="shared" si="90"/>
        <v>0</v>
      </c>
      <c r="AH488" s="53">
        <f t="shared" si="91"/>
        <v>0</v>
      </c>
      <c r="AI488" s="53">
        <f t="shared" si="92"/>
        <v>0</v>
      </c>
      <c r="AJ488" s="53">
        <f t="shared" si="93"/>
        <v>0</v>
      </c>
    </row>
    <row r="489" spans="1:36" x14ac:dyDescent="0.25">
      <c r="A489" s="19"/>
      <c r="B489" s="19"/>
      <c r="C489" s="37"/>
      <c r="D489" s="19"/>
      <c r="E489" s="19"/>
      <c r="F489" s="19"/>
      <c r="G489" s="19"/>
      <c r="H489" s="19"/>
      <c r="I489" s="19"/>
      <c r="J489" s="19"/>
      <c r="K489" s="19"/>
      <c r="L489" s="19"/>
      <c r="M489" s="81">
        <f>IF(C489&gt;A_Stammdaten!$B$12,0,SUM(D489,E489,G489,I489:J489)-SUM(F489,H489,K489:L489))</f>
        <v>0</v>
      </c>
      <c r="N489" s="19"/>
      <c r="O489" s="19"/>
      <c r="P489" s="19"/>
      <c r="Q489" s="81">
        <f t="shared" si="94"/>
        <v>0</v>
      </c>
      <c r="R489" s="82">
        <f>IF(ISBLANK($B489),0,VLOOKUP($B489,Listen!$A$2:$C$45,2,FALSE))</f>
        <v>0</v>
      </c>
      <c r="S489" s="82">
        <f>IF(ISBLANK($B489),0,VLOOKUP($B489,Listen!$A$2:$C$45,3,FALSE))</f>
        <v>0</v>
      </c>
      <c r="T489" s="51">
        <f t="shared" si="86"/>
        <v>0</v>
      </c>
      <c r="U489" s="51">
        <f t="shared" si="85"/>
        <v>0</v>
      </c>
      <c r="V489" s="51">
        <f t="shared" si="85"/>
        <v>0</v>
      </c>
      <c r="W489" s="51">
        <f t="shared" si="85"/>
        <v>0</v>
      </c>
      <c r="X489" s="51">
        <f t="shared" si="85"/>
        <v>0</v>
      </c>
      <c r="Y489" s="51">
        <f t="shared" si="85"/>
        <v>0</v>
      </c>
      <c r="Z489" s="51">
        <f t="shared" si="85"/>
        <v>0</v>
      </c>
      <c r="AA489" s="53">
        <f t="shared" si="95"/>
        <v>0</v>
      </c>
      <c r="AB489" s="53">
        <f>IF(C489=A_Stammdaten!$B$12,D_SAV!$Q489-D_SAV!$AC489,HLOOKUP(A_Stammdaten!$B$12-1,$AD$4:$AJ$1000,ROW(C489)-3,FALSE)-$AC489)</f>
        <v>0</v>
      </c>
      <c r="AC489" s="53">
        <f>HLOOKUP(A_Stammdaten!$B$12,$AD$4:$AJ$1000,ROW(C489)-3,FALSE)</f>
        <v>0</v>
      </c>
      <c r="AD489" s="53">
        <f t="shared" si="87"/>
        <v>0</v>
      </c>
      <c r="AE489" s="53">
        <f t="shared" si="88"/>
        <v>0</v>
      </c>
      <c r="AF489" s="53">
        <f t="shared" si="89"/>
        <v>0</v>
      </c>
      <c r="AG489" s="53">
        <f t="shared" si="90"/>
        <v>0</v>
      </c>
      <c r="AH489" s="53">
        <f t="shared" si="91"/>
        <v>0</v>
      </c>
      <c r="AI489" s="53">
        <f t="shared" si="92"/>
        <v>0</v>
      </c>
      <c r="AJ489" s="53">
        <f t="shared" si="93"/>
        <v>0</v>
      </c>
    </row>
    <row r="490" spans="1:36" x14ac:dyDescent="0.25">
      <c r="A490" s="19"/>
      <c r="B490" s="19"/>
      <c r="C490" s="37"/>
      <c r="D490" s="19"/>
      <c r="E490" s="19"/>
      <c r="F490" s="19"/>
      <c r="G490" s="19"/>
      <c r="H490" s="19"/>
      <c r="I490" s="19"/>
      <c r="J490" s="19"/>
      <c r="K490" s="19"/>
      <c r="L490" s="19"/>
      <c r="M490" s="81">
        <f>IF(C490&gt;A_Stammdaten!$B$12,0,SUM(D490,E490,G490,I490:J490)-SUM(F490,H490,K490:L490))</f>
        <v>0</v>
      </c>
      <c r="N490" s="19"/>
      <c r="O490" s="19"/>
      <c r="P490" s="19"/>
      <c r="Q490" s="81">
        <f t="shared" si="94"/>
        <v>0</v>
      </c>
      <c r="R490" s="82">
        <f>IF(ISBLANK($B490),0,VLOOKUP($B490,Listen!$A$2:$C$45,2,FALSE))</f>
        <v>0</v>
      </c>
      <c r="S490" s="82">
        <f>IF(ISBLANK($B490),0,VLOOKUP($B490,Listen!$A$2:$C$45,3,FALSE))</f>
        <v>0</v>
      </c>
      <c r="T490" s="51">
        <f t="shared" si="86"/>
        <v>0</v>
      </c>
      <c r="U490" s="51">
        <f t="shared" si="85"/>
        <v>0</v>
      </c>
      <c r="V490" s="51">
        <f t="shared" si="85"/>
        <v>0</v>
      </c>
      <c r="W490" s="51">
        <f t="shared" si="85"/>
        <v>0</v>
      </c>
      <c r="X490" s="51">
        <f t="shared" si="85"/>
        <v>0</v>
      </c>
      <c r="Y490" s="51">
        <f t="shared" si="85"/>
        <v>0</v>
      </c>
      <c r="Z490" s="51">
        <f t="shared" si="85"/>
        <v>0</v>
      </c>
      <c r="AA490" s="53">
        <f t="shared" si="95"/>
        <v>0</v>
      </c>
      <c r="AB490" s="53">
        <f>IF(C490=A_Stammdaten!$B$12,D_SAV!$Q490-D_SAV!$AC490,HLOOKUP(A_Stammdaten!$B$12-1,$AD$4:$AJ$1000,ROW(C490)-3,FALSE)-$AC490)</f>
        <v>0</v>
      </c>
      <c r="AC490" s="53">
        <f>HLOOKUP(A_Stammdaten!$B$12,$AD$4:$AJ$1000,ROW(C490)-3,FALSE)</f>
        <v>0</v>
      </c>
      <c r="AD490" s="53">
        <f t="shared" si="87"/>
        <v>0</v>
      </c>
      <c r="AE490" s="53">
        <f t="shared" si="88"/>
        <v>0</v>
      </c>
      <c r="AF490" s="53">
        <f t="shared" si="89"/>
        <v>0</v>
      </c>
      <c r="AG490" s="53">
        <f t="shared" si="90"/>
        <v>0</v>
      </c>
      <c r="AH490" s="53">
        <f t="shared" si="91"/>
        <v>0</v>
      </c>
      <c r="AI490" s="53">
        <f t="shared" si="92"/>
        <v>0</v>
      </c>
      <c r="AJ490" s="53">
        <f t="shared" si="93"/>
        <v>0</v>
      </c>
    </row>
    <row r="491" spans="1:36" x14ac:dyDescent="0.25">
      <c r="A491" s="19"/>
      <c r="B491" s="19"/>
      <c r="C491" s="37"/>
      <c r="D491" s="19"/>
      <c r="E491" s="19"/>
      <c r="F491" s="19"/>
      <c r="G491" s="19"/>
      <c r="H491" s="19"/>
      <c r="I491" s="19"/>
      <c r="J491" s="19"/>
      <c r="K491" s="19"/>
      <c r="L491" s="19"/>
      <c r="M491" s="81">
        <f>IF(C491&gt;A_Stammdaten!$B$12,0,SUM(D491,E491,G491,I491:J491)-SUM(F491,H491,K491:L491))</f>
        <v>0</v>
      </c>
      <c r="N491" s="19"/>
      <c r="O491" s="19"/>
      <c r="P491" s="19"/>
      <c r="Q491" s="81">
        <f t="shared" si="94"/>
        <v>0</v>
      </c>
      <c r="R491" s="82">
        <f>IF(ISBLANK($B491),0,VLOOKUP($B491,Listen!$A$2:$C$45,2,FALSE))</f>
        <v>0</v>
      </c>
      <c r="S491" s="82">
        <f>IF(ISBLANK($B491),0,VLOOKUP($B491,Listen!$A$2:$C$45,3,FALSE))</f>
        <v>0</v>
      </c>
      <c r="T491" s="51">
        <f t="shared" si="86"/>
        <v>0</v>
      </c>
      <c r="U491" s="51">
        <f t="shared" si="85"/>
        <v>0</v>
      </c>
      <c r="V491" s="51">
        <f t="shared" si="85"/>
        <v>0</v>
      </c>
      <c r="W491" s="51">
        <f t="shared" si="85"/>
        <v>0</v>
      </c>
      <c r="X491" s="51">
        <f t="shared" si="85"/>
        <v>0</v>
      </c>
      <c r="Y491" s="51">
        <f t="shared" si="85"/>
        <v>0</v>
      </c>
      <c r="Z491" s="51">
        <f t="shared" si="85"/>
        <v>0</v>
      </c>
      <c r="AA491" s="53">
        <f t="shared" si="95"/>
        <v>0</v>
      </c>
      <c r="AB491" s="53">
        <f>IF(C491=A_Stammdaten!$B$12,D_SAV!$Q491-D_SAV!$AC491,HLOOKUP(A_Stammdaten!$B$12-1,$AD$4:$AJ$1000,ROW(C491)-3,FALSE)-$AC491)</f>
        <v>0</v>
      </c>
      <c r="AC491" s="53">
        <f>HLOOKUP(A_Stammdaten!$B$12,$AD$4:$AJ$1000,ROW(C491)-3,FALSE)</f>
        <v>0</v>
      </c>
      <c r="AD491" s="53">
        <f t="shared" si="87"/>
        <v>0</v>
      </c>
      <c r="AE491" s="53">
        <f t="shared" si="88"/>
        <v>0</v>
      </c>
      <c r="AF491" s="53">
        <f t="shared" si="89"/>
        <v>0</v>
      </c>
      <c r="AG491" s="53">
        <f t="shared" si="90"/>
        <v>0</v>
      </c>
      <c r="AH491" s="53">
        <f t="shared" si="91"/>
        <v>0</v>
      </c>
      <c r="AI491" s="53">
        <f t="shared" si="92"/>
        <v>0</v>
      </c>
      <c r="AJ491" s="53">
        <f t="shared" si="93"/>
        <v>0</v>
      </c>
    </row>
    <row r="492" spans="1:36" x14ac:dyDescent="0.25">
      <c r="A492" s="19"/>
      <c r="B492" s="19"/>
      <c r="C492" s="37"/>
      <c r="D492" s="19"/>
      <c r="E492" s="19"/>
      <c r="F492" s="19"/>
      <c r="G492" s="19"/>
      <c r="H492" s="19"/>
      <c r="I492" s="19"/>
      <c r="J492" s="19"/>
      <c r="K492" s="19"/>
      <c r="L492" s="19"/>
      <c r="M492" s="81">
        <f>IF(C492&gt;A_Stammdaten!$B$12,0,SUM(D492,E492,G492,I492:J492)-SUM(F492,H492,K492:L492))</f>
        <v>0</v>
      </c>
      <c r="N492" s="19"/>
      <c r="O492" s="19"/>
      <c r="P492" s="19"/>
      <c r="Q492" s="81">
        <f t="shared" si="94"/>
        <v>0</v>
      </c>
      <c r="R492" s="82">
        <f>IF(ISBLANK($B492),0,VLOOKUP($B492,Listen!$A$2:$C$45,2,FALSE))</f>
        <v>0</v>
      </c>
      <c r="S492" s="82">
        <f>IF(ISBLANK($B492),0,VLOOKUP($B492,Listen!$A$2:$C$45,3,FALSE))</f>
        <v>0</v>
      </c>
      <c r="T492" s="51">
        <f t="shared" si="86"/>
        <v>0</v>
      </c>
      <c r="U492" s="51">
        <f t="shared" si="85"/>
        <v>0</v>
      </c>
      <c r="V492" s="51">
        <f t="shared" si="85"/>
        <v>0</v>
      </c>
      <c r="W492" s="51">
        <f t="shared" si="85"/>
        <v>0</v>
      </c>
      <c r="X492" s="51">
        <f t="shared" si="85"/>
        <v>0</v>
      </c>
      <c r="Y492" s="51">
        <f t="shared" si="85"/>
        <v>0</v>
      </c>
      <c r="Z492" s="51">
        <f t="shared" si="85"/>
        <v>0</v>
      </c>
      <c r="AA492" s="53">
        <f t="shared" si="95"/>
        <v>0</v>
      </c>
      <c r="AB492" s="53">
        <f>IF(C492=A_Stammdaten!$B$12,D_SAV!$Q492-D_SAV!$AC492,HLOOKUP(A_Stammdaten!$B$12-1,$AD$4:$AJ$1000,ROW(C492)-3,FALSE)-$AC492)</f>
        <v>0</v>
      </c>
      <c r="AC492" s="53">
        <f>HLOOKUP(A_Stammdaten!$B$12,$AD$4:$AJ$1000,ROW(C492)-3,FALSE)</f>
        <v>0</v>
      </c>
      <c r="AD492" s="53">
        <f t="shared" si="87"/>
        <v>0</v>
      </c>
      <c r="AE492" s="53">
        <f t="shared" si="88"/>
        <v>0</v>
      </c>
      <c r="AF492" s="53">
        <f t="shared" si="89"/>
        <v>0</v>
      </c>
      <c r="AG492" s="53">
        <f t="shared" si="90"/>
        <v>0</v>
      </c>
      <c r="AH492" s="53">
        <f t="shared" si="91"/>
        <v>0</v>
      </c>
      <c r="AI492" s="53">
        <f t="shared" si="92"/>
        <v>0</v>
      </c>
      <c r="AJ492" s="53">
        <f t="shared" si="93"/>
        <v>0</v>
      </c>
    </row>
    <row r="493" spans="1:36" x14ac:dyDescent="0.25">
      <c r="A493" s="19"/>
      <c r="B493" s="19"/>
      <c r="C493" s="37"/>
      <c r="D493" s="19"/>
      <c r="E493" s="19"/>
      <c r="F493" s="19"/>
      <c r="G493" s="19"/>
      <c r="H493" s="19"/>
      <c r="I493" s="19"/>
      <c r="J493" s="19"/>
      <c r="K493" s="19"/>
      <c r="L493" s="19"/>
      <c r="M493" s="81">
        <f>IF(C493&gt;A_Stammdaten!$B$12,0,SUM(D493,E493,G493,I493:J493)-SUM(F493,H493,K493:L493))</f>
        <v>0</v>
      </c>
      <c r="N493" s="19"/>
      <c r="O493" s="19"/>
      <c r="P493" s="19"/>
      <c r="Q493" s="81">
        <f t="shared" si="94"/>
        <v>0</v>
      </c>
      <c r="R493" s="82">
        <f>IF(ISBLANK($B493),0,VLOOKUP($B493,Listen!$A$2:$C$45,2,FALSE))</f>
        <v>0</v>
      </c>
      <c r="S493" s="82">
        <f>IF(ISBLANK($B493),0,VLOOKUP($B493,Listen!$A$2:$C$45,3,FALSE))</f>
        <v>0</v>
      </c>
      <c r="T493" s="51">
        <f t="shared" si="86"/>
        <v>0</v>
      </c>
      <c r="U493" s="51">
        <f t="shared" si="85"/>
        <v>0</v>
      </c>
      <c r="V493" s="51">
        <f t="shared" si="85"/>
        <v>0</v>
      </c>
      <c r="W493" s="51">
        <f t="shared" ref="U493:Z535" si="96">$R493</f>
        <v>0</v>
      </c>
      <c r="X493" s="51">
        <f t="shared" si="96"/>
        <v>0</v>
      </c>
      <c r="Y493" s="51">
        <f t="shared" si="96"/>
        <v>0</v>
      </c>
      <c r="Z493" s="51">
        <f t="shared" si="96"/>
        <v>0</v>
      </c>
      <c r="AA493" s="53">
        <f t="shared" si="95"/>
        <v>0</v>
      </c>
      <c r="AB493" s="53">
        <f>IF(C493=A_Stammdaten!$B$12,D_SAV!$Q493-D_SAV!$AC493,HLOOKUP(A_Stammdaten!$B$12-1,$AD$4:$AJ$1000,ROW(C493)-3,FALSE)-$AC493)</f>
        <v>0</v>
      </c>
      <c r="AC493" s="53">
        <f>HLOOKUP(A_Stammdaten!$B$12,$AD$4:$AJ$1000,ROW(C493)-3,FALSE)</f>
        <v>0</v>
      </c>
      <c r="AD493" s="53">
        <f t="shared" si="87"/>
        <v>0</v>
      </c>
      <c r="AE493" s="53">
        <f t="shared" si="88"/>
        <v>0</v>
      </c>
      <c r="AF493" s="53">
        <f t="shared" si="89"/>
        <v>0</v>
      </c>
      <c r="AG493" s="53">
        <f t="shared" si="90"/>
        <v>0</v>
      </c>
      <c r="AH493" s="53">
        <f t="shared" si="91"/>
        <v>0</v>
      </c>
      <c r="AI493" s="53">
        <f t="shared" si="92"/>
        <v>0</v>
      </c>
      <c r="AJ493" s="53">
        <f t="shared" si="93"/>
        <v>0</v>
      </c>
    </row>
    <row r="494" spans="1:36" x14ac:dyDescent="0.25">
      <c r="A494" s="19"/>
      <c r="B494" s="19"/>
      <c r="C494" s="37"/>
      <c r="D494" s="19"/>
      <c r="E494" s="19"/>
      <c r="F494" s="19"/>
      <c r="G494" s="19"/>
      <c r="H494" s="19"/>
      <c r="I494" s="19"/>
      <c r="J494" s="19"/>
      <c r="K494" s="19"/>
      <c r="L494" s="19"/>
      <c r="M494" s="81">
        <f>IF(C494&gt;A_Stammdaten!$B$12,0,SUM(D494,E494,G494,I494:J494)-SUM(F494,H494,K494:L494))</f>
        <v>0</v>
      </c>
      <c r="N494" s="19"/>
      <c r="O494" s="19"/>
      <c r="P494" s="19"/>
      <c r="Q494" s="81">
        <f t="shared" si="94"/>
        <v>0</v>
      </c>
      <c r="R494" s="82">
        <f>IF(ISBLANK($B494),0,VLOOKUP($B494,Listen!$A$2:$C$45,2,FALSE))</f>
        <v>0</v>
      </c>
      <c r="S494" s="82">
        <f>IF(ISBLANK($B494),0,VLOOKUP($B494,Listen!$A$2:$C$45,3,FALSE))</f>
        <v>0</v>
      </c>
      <c r="T494" s="51">
        <f t="shared" si="86"/>
        <v>0</v>
      </c>
      <c r="U494" s="51">
        <f t="shared" si="96"/>
        <v>0</v>
      </c>
      <c r="V494" s="51">
        <f t="shared" si="96"/>
        <v>0</v>
      </c>
      <c r="W494" s="51">
        <f t="shared" si="96"/>
        <v>0</v>
      </c>
      <c r="X494" s="51">
        <f t="shared" si="96"/>
        <v>0</v>
      </c>
      <c r="Y494" s="51">
        <f t="shared" si="96"/>
        <v>0</v>
      </c>
      <c r="Z494" s="51">
        <f t="shared" si="96"/>
        <v>0</v>
      </c>
      <c r="AA494" s="53">
        <f t="shared" si="95"/>
        <v>0</v>
      </c>
      <c r="AB494" s="53">
        <f>IF(C494=A_Stammdaten!$B$12,D_SAV!$Q494-D_SAV!$AC494,HLOOKUP(A_Stammdaten!$B$12-1,$AD$4:$AJ$1000,ROW(C494)-3,FALSE)-$AC494)</f>
        <v>0</v>
      </c>
      <c r="AC494" s="53">
        <f>HLOOKUP(A_Stammdaten!$B$12,$AD$4:$AJ$1000,ROW(C494)-3,FALSE)</f>
        <v>0</v>
      </c>
      <c r="AD494" s="53">
        <f t="shared" si="87"/>
        <v>0</v>
      </c>
      <c r="AE494" s="53">
        <f t="shared" si="88"/>
        <v>0</v>
      </c>
      <c r="AF494" s="53">
        <f t="shared" si="89"/>
        <v>0</v>
      </c>
      <c r="AG494" s="53">
        <f t="shared" si="90"/>
        <v>0</v>
      </c>
      <c r="AH494" s="53">
        <f t="shared" si="91"/>
        <v>0</v>
      </c>
      <c r="AI494" s="53">
        <f t="shared" si="92"/>
        <v>0</v>
      </c>
      <c r="AJ494" s="53">
        <f t="shared" si="93"/>
        <v>0</v>
      </c>
    </row>
    <row r="495" spans="1:36" x14ac:dyDescent="0.25">
      <c r="A495" s="19"/>
      <c r="B495" s="19"/>
      <c r="C495" s="37"/>
      <c r="D495" s="19"/>
      <c r="E495" s="19"/>
      <c r="F495" s="19"/>
      <c r="G495" s="19"/>
      <c r="H495" s="19"/>
      <c r="I495" s="19"/>
      <c r="J495" s="19"/>
      <c r="K495" s="19"/>
      <c r="L495" s="19"/>
      <c r="M495" s="81">
        <f>IF(C495&gt;A_Stammdaten!$B$12,0,SUM(D495,E495,G495,I495:J495)-SUM(F495,H495,K495:L495))</f>
        <v>0</v>
      </c>
      <c r="N495" s="19"/>
      <c r="O495" s="19"/>
      <c r="P495" s="19"/>
      <c r="Q495" s="81">
        <f t="shared" si="94"/>
        <v>0</v>
      </c>
      <c r="R495" s="82">
        <f>IF(ISBLANK($B495),0,VLOOKUP($B495,Listen!$A$2:$C$45,2,FALSE))</f>
        <v>0</v>
      </c>
      <c r="S495" s="82">
        <f>IF(ISBLANK($B495),0,VLOOKUP($B495,Listen!$A$2:$C$45,3,FALSE))</f>
        <v>0</v>
      </c>
      <c r="T495" s="51">
        <f t="shared" si="86"/>
        <v>0</v>
      </c>
      <c r="U495" s="51">
        <f t="shared" si="96"/>
        <v>0</v>
      </c>
      <c r="V495" s="51">
        <f t="shared" si="96"/>
        <v>0</v>
      </c>
      <c r="W495" s="51">
        <f t="shared" si="96"/>
        <v>0</v>
      </c>
      <c r="X495" s="51">
        <f t="shared" si="96"/>
        <v>0</v>
      </c>
      <c r="Y495" s="51">
        <f t="shared" si="96"/>
        <v>0</v>
      </c>
      <c r="Z495" s="51">
        <f t="shared" si="96"/>
        <v>0</v>
      </c>
      <c r="AA495" s="53">
        <f t="shared" si="95"/>
        <v>0</v>
      </c>
      <c r="AB495" s="53">
        <f>IF(C495=A_Stammdaten!$B$12,D_SAV!$Q495-D_SAV!$AC495,HLOOKUP(A_Stammdaten!$B$12-1,$AD$4:$AJ$1000,ROW(C495)-3,FALSE)-$AC495)</f>
        <v>0</v>
      </c>
      <c r="AC495" s="53">
        <f>HLOOKUP(A_Stammdaten!$B$12,$AD$4:$AJ$1000,ROW(C495)-3,FALSE)</f>
        <v>0</v>
      </c>
      <c r="AD495" s="53">
        <f t="shared" si="87"/>
        <v>0</v>
      </c>
      <c r="AE495" s="53">
        <f t="shared" si="88"/>
        <v>0</v>
      </c>
      <c r="AF495" s="53">
        <f t="shared" si="89"/>
        <v>0</v>
      </c>
      <c r="AG495" s="53">
        <f t="shared" si="90"/>
        <v>0</v>
      </c>
      <c r="AH495" s="53">
        <f t="shared" si="91"/>
        <v>0</v>
      </c>
      <c r="AI495" s="53">
        <f t="shared" si="92"/>
        <v>0</v>
      </c>
      <c r="AJ495" s="53">
        <f t="shared" si="93"/>
        <v>0</v>
      </c>
    </row>
    <row r="496" spans="1:36" x14ac:dyDescent="0.25">
      <c r="A496" s="19"/>
      <c r="B496" s="19"/>
      <c r="C496" s="37"/>
      <c r="D496" s="19"/>
      <c r="E496" s="19"/>
      <c r="F496" s="19"/>
      <c r="G496" s="19"/>
      <c r="H496" s="19"/>
      <c r="I496" s="19"/>
      <c r="J496" s="19"/>
      <c r="K496" s="19"/>
      <c r="L496" s="19"/>
      <c r="M496" s="81">
        <f>IF(C496&gt;A_Stammdaten!$B$12,0,SUM(D496,E496,G496,I496:J496)-SUM(F496,H496,K496:L496))</f>
        <v>0</v>
      </c>
      <c r="N496" s="19"/>
      <c r="O496" s="19"/>
      <c r="P496" s="19"/>
      <c r="Q496" s="81">
        <f t="shared" si="94"/>
        <v>0</v>
      </c>
      <c r="R496" s="82">
        <f>IF(ISBLANK($B496),0,VLOOKUP($B496,Listen!$A$2:$C$45,2,FALSE))</f>
        <v>0</v>
      </c>
      <c r="S496" s="82">
        <f>IF(ISBLANK($B496),0,VLOOKUP($B496,Listen!$A$2:$C$45,3,FALSE))</f>
        <v>0</v>
      </c>
      <c r="T496" s="51">
        <f t="shared" si="86"/>
        <v>0</v>
      </c>
      <c r="U496" s="51">
        <f t="shared" si="96"/>
        <v>0</v>
      </c>
      <c r="V496" s="51">
        <f t="shared" si="96"/>
        <v>0</v>
      </c>
      <c r="W496" s="51">
        <f t="shared" si="96"/>
        <v>0</v>
      </c>
      <c r="X496" s="51">
        <f t="shared" si="96"/>
        <v>0</v>
      </c>
      <c r="Y496" s="51">
        <f t="shared" si="96"/>
        <v>0</v>
      </c>
      <c r="Z496" s="51">
        <f t="shared" si="96"/>
        <v>0</v>
      </c>
      <c r="AA496" s="53">
        <f t="shared" si="95"/>
        <v>0</v>
      </c>
      <c r="AB496" s="53">
        <f>IF(C496=A_Stammdaten!$B$12,D_SAV!$Q496-D_SAV!$AC496,HLOOKUP(A_Stammdaten!$B$12-1,$AD$4:$AJ$1000,ROW(C496)-3,FALSE)-$AC496)</f>
        <v>0</v>
      </c>
      <c r="AC496" s="53">
        <f>HLOOKUP(A_Stammdaten!$B$12,$AD$4:$AJ$1000,ROW(C496)-3,FALSE)</f>
        <v>0</v>
      </c>
      <c r="AD496" s="53">
        <f t="shared" si="87"/>
        <v>0</v>
      </c>
      <c r="AE496" s="53">
        <f t="shared" si="88"/>
        <v>0</v>
      </c>
      <c r="AF496" s="53">
        <f t="shared" si="89"/>
        <v>0</v>
      </c>
      <c r="AG496" s="53">
        <f t="shared" si="90"/>
        <v>0</v>
      </c>
      <c r="AH496" s="53">
        <f t="shared" si="91"/>
        <v>0</v>
      </c>
      <c r="AI496" s="53">
        <f t="shared" si="92"/>
        <v>0</v>
      </c>
      <c r="AJ496" s="53">
        <f t="shared" si="93"/>
        <v>0</v>
      </c>
    </row>
    <row r="497" spans="1:36" x14ac:dyDescent="0.25">
      <c r="A497" s="19"/>
      <c r="B497" s="19"/>
      <c r="C497" s="37"/>
      <c r="D497" s="19"/>
      <c r="E497" s="19"/>
      <c r="F497" s="19"/>
      <c r="G497" s="19"/>
      <c r="H497" s="19"/>
      <c r="I497" s="19"/>
      <c r="J497" s="19"/>
      <c r="K497" s="19"/>
      <c r="L497" s="19"/>
      <c r="M497" s="81">
        <f>IF(C497&gt;A_Stammdaten!$B$12,0,SUM(D497,E497,G497,I497:J497)-SUM(F497,H497,K497:L497))</f>
        <v>0</v>
      </c>
      <c r="N497" s="19"/>
      <c r="O497" s="19"/>
      <c r="P497" s="19"/>
      <c r="Q497" s="81">
        <f t="shared" si="94"/>
        <v>0</v>
      </c>
      <c r="R497" s="82">
        <f>IF(ISBLANK($B497),0,VLOOKUP($B497,Listen!$A$2:$C$45,2,FALSE))</f>
        <v>0</v>
      </c>
      <c r="S497" s="82">
        <f>IF(ISBLANK($B497),0,VLOOKUP($B497,Listen!$A$2:$C$45,3,FALSE))</f>
        <v>0</v>
      </c>
      <c r="T497" s="51">
        <f t="shared" si="86"/>
        <v>0</v>
      </c>
      <c r="U497" s="51">
        <f t="shared" si="96"/>
        <v>0</v>
      </c>
      <c r="V497" s="51">
        <f t="shared" si="96"/>
        <v>0</v>
      </c>
      <c r="W497" s="51">
        <f t="shared" si="96"/>
        <v>0</v>
      </c>
      <c r="X497" s="51">
        <f t="shared" si="96"/>
        <v>0</v>
      </c>
      <c r="Y497" s="51">
        <f t="shared" si="96"/>
        <v>0</v>
      </c>
      <c r="Z497" s="51">
        <f t="shared" si="96"/>
        <v>0</v>
      </c>
      <c r="AA497" s="53">
        <f t="shared" si="95"/>
        <v>0</v>
      </c>
      <c r="AB497" s="53">
        <f>IF(C497=A_Stammdaten!$B$12,D_SAV!$Q497-D_SAV!$AC497,HLOOKUP(A_Stammdaten!$B$12-1,$AD$4:$AJ$1000,ROW(C497)-3,FALSE)-$AC497)</f>
        <v>0</v>
      </c>
      <c r="AC497" s="53">
        <f>HLOOKUP(A_Stammdaten!$B$12,$AD$4:$AJ$1000,ROW(C497)-3,FALSE)</f>
        <v>0</v>
      </c>
      <c r="AD497" s="53">
        <f t="shared" si="87"/>
        <v>0</v>
      </c>
      <c r="AE497" s="53">
        <f t="shared" si="88"/>
        <v>0</v>
      </c>
      <c r="AF497" s="53">
        <f t="shared" si="89"/>
        <v>0</v>
      </c>
      <c r="AG497" s="53">
        <f t="shared" si="90"/>
        <v>0</v>
      </c>
      <c r="AH497" s="53">
        <f t="shared" si="91"/>
        <v>0</v>
      </c>
      <c r="AI497" s="53">
        <f t="shared" si="92"/>
        <v>0</v>
      </c>
      <c r="AJ497" s="53">
        <f t="shared" si="93"/>
        <v>0</v>
      </c>
    </row>
    <row r="498" spans="1:36" x14ac:dyDescent="0.25">
      <c r="A498" s="19"/>
      <c r="B498" s="19"/>
      <c r="C498" s="37"/>
      <c r="D498" s="19"/>
      <c r="E498" s="19"/>
      <c r="F498" s="19"/>
      <c r="G498" s="19"/>
      <c r="H498" s="19"/>
      <c r="I498" s="19"/>
      <c r="J498" s="19"/>
      <c r="K498" s="19"/>
      <c r="L498" s="19"/>
      <c r="M498" s="81">
        <f>IF(C498&gt;A_Stammdaten!$B$12,0,SUM(D498,E498,G498,I498:J498)-SUM(F498,H498,K498:L498))</f>
        <v>0</v>
      </c>
      <c r="N498" s="19"/>
      <c r="O498" s="19"/>
      <c r="P498" s="19"/>
      <c r="Q498" s="81">
        <f t="shared" si="94"/>
        <v>0</v>
      </c>
      <c r="R498" s="82">
        <f>IF(ISBLANK($B498),0,VLOOKUP($B498,Listen!$A$2:$C$45,2,FALSE))</f>
        <v>0</v>
      </c>
      <c r="S498" s="82">
        <f>IF(ISBLANK($B498),0,VLOOKUP($B498,Listen!$A$2:$C$45,3,FALSE))</f>
        <v>0</v>
      </c>
      <c r="T498" s="51">
        <f t="shared" si="86"/>
        <v>0</v>
      </c>
      <c r="U498" s="51">
        <f t="shared" si="96"/>
        <v>0</v>
      </c>
      <c r="V498" s="51">
        <f t="shared" si="96"/>
        <v>0</v>
      </c>
      <c r="W498" s="51">
        <f t="shared" si="96"/>
        <v>0</v>
      </c>
      <c r="X498" s="51">
        <f t="shared" si="96"/>
        <v>0</v>
      </c>
      <c r="Y498" s="51">
        <f t="shared" si="96"/>
        <v>0</v>
      </c>
      <c r="Z498" s="51">
        <f t="shared" si="96"/>
        <v>0</v>
      </c>
      <c r="AA498" s="53">
        <f t="shared" si="95"/>
        <v>0</v>
      </c>
      <c r="AB498" s="53">
        <f>IF(C498=A_Stammdaten!$B$12,D_SAV!$Q498-D_SAV!$AC498,HLOOKUP(A_Stammdaten!$B$12-1,$AD$4:$AJ$1000,ROW(C498)-3,FALSE)-$AC498)</f>
        <v>0</v>
      </c>
      <c r="AC498" s="53">
        <f>HLOOKUP(A_Stammdaten!$B$12,$AD$4:$AJ$1000,ROW(C498)-3,FALSE)</f>
        <v>0</v>
      </c>
      <c r="AD498" s="53">
        <f t="shared" si="87"/>
        <v>0</v>
      </c>
      <c r="AE498" s="53">
        <f t="shared" si="88"/>
        <v>0</v>
      </c>
      <c r="AF498" s="53">
        <f t="shared" si="89"/>
        <v>0</v>
      </c>
      <c r="AG498" s="53">
        <f t="shared" si="90"/>
        <v>0</v>
      </c>
      <c r="AH498" s="53">
        <f t="shared" si="91"/>
        <v>0</v>
      </c>
      <c r="AI498" s="53">
        <f t="shared" si="92"/>
        <v>0</v>
      </c>
      <c r="AJ498" s="53">
        <f t="shared" si="93"/>
        <v>0</v>
      </c>
    </row>
    <row r="499" spans="1:36" x14ac:dyDescent="0.25">
      <c r="A499" s="19"/>
      <c r="B499" s="19"/>
      <c r="C499" s="37"/>
      <c r="D499" s="19"/>
      <c r="E499" s="19"/>
      <c r="F499" s="19"/>
      <c r="G499" s="19"/>
      <c r="H499" s="19"/>
      <c r="I499" s="19"/>
      <c r="J499" s="19"/>
      <c r="K499" s="19"/>
      <c r="L499" s="19"/>
      <c r="M499" s="81">
        <f>IF(C499&gt;A_Stammdaten!$B$12,0,SUM(D499,E499,G499,I499:J499)-SUM(F499,H499,K499:L499))</f>
        <v>0</v>
      </c>
      <c r="N499" s="19"/>
      <c r="O499" s="19"/>
      <c r="P499" s="19"/>
      <c r="Q499" s="81">
        <f t="shared" si="94"/>
        <v>0</v>
      </c>
      <c r="R499" s="82">
        <f>IF(ISBLANK($B499),0,VLOOKUP($B499,Listen!$A$2:$C$45,2,FALSE))</f>
        <v>0</v>
      </c>
      <c r="S499" s="82">
        <f>IF(ISBLANK($B499),0,VLOOKUP($B499,Listen!$A$2:$C$45,3,FALSE))</f>
        <v>0</v>
      </c>
      <c r="T499" s="51">
        <f t="shared" si="86"/>
        <v>0</v>
      </c>
      <c r="U499" s="51">
        <f t="shared" si="96"/>
        <v>0</v>
      </c>
      <c r="V499" s="51">
        <f t="shared" si="96"/>
        <v>0</v>
      </c>
      <c r="W499" s="51">
        <f t="shared" si="96"/>
        <v>0</v>
      </c>
      <c r="X499" s="51">
        <f t="shared" si="96"/>
        <v>0</v>
      </c>
      <c r="Y499" s="51">
        <f t="shared" si="96"/>
        <v>0</v>
      </c>
      <c r="Z499" s="51">
        <f t="shared" si="96"/>
        <v>0</v>
      </c>
      <c r="AA499" s="53">
        <f t="shared" si="95"/>
        <v>0</v>
      </c>
      <c r="AB499" s="53">
        <f>IF(C499=A_Stammdaten!$B$12,D_SAV!$Q499-D_SAV!$AC499,HLOOKUP(A_Stammdaten!$B$12-1,$AD$4:$AJ$1000,ROW(C499)-3,FALSE)-$AC499)</f>
        <v>0</v>
      </c>
      <c r="AC499" s="53">
        <f>HLOOKUP(A_Stammdaten!$B$12,$AD$4:$AJ$1000,ROW(C499)-3,FALSE)</f>
        <v>0</v>
      </c>
      <c r="AD499" s="53">
        <f t="shared" si="87"/>
        <v>0</v>
      </c>
      <c r="AE499" s="53">
        <f t="shared" si="88"/>
        <v>0</v>
      </c>
      <c r="AF499" s="53">
        <f t="shared" si="89"/>
        <v>0</v>
      </c>
      <c r="AG499" s="53">
        <f t="shared" si="90"/>
        <v>0</v>
      </c>
      <c r="AH499" s="53">
        <f t="shared" si="91"/>
        <v>0</v>
      </c>
      <c r="AI499" s="53">
        <f t="shared" si="92"/>
        <v>0</v>
      </c>
      <c r="AJ499" s="53">
        <f t="shared" si="93"/>
        <v>0</v>
      </c>
    </row>
    <row r="500" spans="1:36" x14ac:dyDescent="0.25">
      <c r="A500" s="19"/>
      <c r="B500" s="19"/>
      <c r="C500" s="37"/>
      <c r="D500" s="19"/>
      <c r="E500" s="19"/>
      <c r="F500" s="19"/>
      <c r="G500" s="19"/>
      <c r="H500" s="19"/>
      <c r="I500" s="19"/>
      <c r="J500" s="19"/>
      <c r="K500" s="19"/>
      <c r="L500" s="19"/>
      <c r="M500" s="81">
        <f>IF(C500&gt;A_Stammdaten!$B$12,0,SUM(D500,E500,G500,I500:J500)-SUM(F500,H500,K500:L500))</f>
        <v>0</v>
      </c>
      <c r="N500" s="19"/>
      <c r="O500" s="19"/>
      <c r="P500" s="19"/>
      <c r="Q500" s="81">
        <f t="shared" si="94"/>
        <v>0</v>
      </c>
      <c r="R500" s="82">
        <f>IF(ISBLANK($B500),0,VLOOKUP($B500,Listen!$A$2:$C$45,2,FALSE))</f>
        <v>0</v>
      </c>
      <c r="S500" s="82">
        <f>IF(ISBLANK($B500),0,VLOOKUP($B500,Listen!$A$2:$C$45,3,FALSE))</f>
        <v>0</v>
      </c>
      <c r="T500" s="51">
        <f t="shared" si="86"/>
        <v>0</v>
      </c>
      <c r="U500" s="51">
        <f t="shared" si="96"/>
        <v>0</v>
      </c>
      <c r="V500" s="51">
        <f t="shared" si="96"/>
        <v>0</v>
      </c>
      <c r="W500" s="51">
        <f t="shared" si="96"/>
        <v>0</v>
      </c>
      <c r="X500" s="51">
        <f t="shared" si="96"/>
        <v>0</v>
      </c>
      <c r="Y500" s="51">
        <f t="shared" si="96"/>
        <v>0</v>
      </c>
      <c r="Z500" s="51">
        <f t="shared" si="96"/>
        <v>0</v>
      </c>
      <c r="AA500" s="53">
        <f t="shared" si="95"/>
        <v>0</v>
      </c>
      <c r="AB500" s="53">
        <f>IF(C500=A_Stammdaten!$B$12,D_SAV!$Q500-D_SAV!$AC500,HLOOKUP(A_Stammdaten!$B$12-1,$AD$4:$AJ$1000,ROW(C500)-3,FALSE)-$AC500)</f>
        <v>0</v>
      </c>
      <c r="AC500" s="53">
        <f>HLOOKUP(A_Stammdaten!$B$12,$AD$4:$AJ$1000,ROW(C500)-3,FALSE)</f>
        <v>0</v>
      </c>
      <c r="AD500" s="53">
        <f t="shared" si="87"/>
        <v>0</v>
      </c>
      <c r="AE500" s="53">
        <f t="shared" si="88"/>
        <v>0</v>
      </c>
      <c r="AF500" s="53">
        <f t="shared" si="89"/>
        <v>0</v>
      </c>
      <c r="AG500" s="53">
        <f t="shared" si="90"/>
        <v>0</v>
      </c>
      <c r="AH500" s="53">
        <f t="shared" si="91"/>
        <v>0</v>
      </c>
      <c r="AI500" s="53">
        <f t="shared" si="92"/>
        <v>0</v>
      </c>
      <c r="AJ500" s="53">
        <f t="shared" si="93"/>
        <v>0</v>
      </c>
    </row>
    <row r="501" spans="1:36" x14ac:dyDescent="0.25">
      <c r="A501" s="19"/>
      <c r="B501" s="19"/>
      <c r="C501" s="37"/>
      <c r="D501" s="19"/>
      <c r="E501" s="19"/>
      <c r="F501" s="19"/>
      <c r="G501" s="19"/>
      <c r="H501" s="19"/>
      <c r="I501" s="19"/>
      <c r="J501" s="19"/>
      <c r="K501" s="19"/>
      <c r="L501" s="19"/>
      <c r="M501" s="81">
        <f>IF(C501&gt;A_Stammdaten!$B$12,0,SUM(D501,E501,G501,I501:J501)-SUM(F501,H501,K501:L501))</f>
        <v>0</v>
      </c>
      <c r="N501" s="19"/>
      <c r="O501" s="19"/>
      <c r="P501" s="19"/>
      <c r="Q501" s="81">
        <f t="shared" si="94"/>
        <v>0</v>
      </c>
      <c r="R501" s="82">
        <f>IF(ISBLANK($B501),0,VLOOKUP($B501,Listen!$A$2:$C$45,2,FALSE))</f>
        <v>0</v>
      </c>
      <c r="S501" s="82">
        <f>IF(ISBLANK($B501),0,VLOOKUP($B501,Listen!$A$2:$C$45,3,FALSE))</f>
        <v>0</v>
      </c>
      <c r="T501" s="51">
        <f t="shared" si="86"/>
        <v>0</v>
      </c>
      <c r="U501" s="51">
        <f t="shared" si="96"/>
        <v>0</v>
      </c>
      <c r="V501" s="51">
        <f t="shared" si="96"/>
        <v>0</v>
      </c>
      <c r="W501" s="51">
        <f t="shared" si="96"/>
        <v>0</v>
      </c>
      <c r="X501" s="51">
        <f t="shared" si="96"/>
        <v>0</v>
      </c>
      <c r="Y501" s="51">
        <f t="shared" si="96"/>
        <v>0</v>
      </c>
      <c r="Z501" s="51">
        <f t="shared" si="96"/>
        <v>0</v>
      </c>
      <c r="AA501" s="53">
        <f t="shared" si="95"/>
        <v>0</v>
      </c>
      <c r="AB501" s="53">
        <f>IF(C501=A_Stammdaten!$B$12,D_SAV!$Q501-D_SAV!$AC501,HLOOKUP(A_Stammdaten!$B$12-1,$AD$4:$AJ$1000,ROW(C501)-3,FALSE)-$AC501)</f>
        <v>0</v>
      </c>
      <c r="AC501" s="53">
        <f>HLOOKUP(A_Stammdaten!$B$12,$AD$4:$AJ$1000,ROW(C501)-3,FALSE)</f>
        <v>0</v>
      </c>
      <c r="AD501" s="53">
        <f t="shared" si="87"/>
        <v>0</v>
      </c>
      <c r="AE501" s="53">
        <f t="shared" si="88"/>
        <v>0</v>
      </c>
      <c r="AF501" s="53">
        <f t="shared" si="89"/>
        <v>0</v>
      </c>
      <c r="AG501" s="53">
        <f t="shared" si="90"/>
        <v>0</v>
      </c>
      <c r="AH501" s="53">
        <f t="shared" si="91"/>
        <v>0</v>
      </c>
      <c r="AI501" s="53">
        <f t="shared" si="92"/>
        <v>0</v>
      </c>
      <c r="AJ501" s="53">
        <f t="shared" si="93"/>
        <v>0</v>
      </c>
    </row>
    <row r="502" spans="1:36" x14ac:dyDescent="0.25">
      <c r="A502" s="19"/>
      <c r="B502" s="19"/>
      <c r="C502" s="37"/>
      <c r="D502" s="19"/>
      <c r="E502" s="19"/>
      <c r="F502" s="19"/>
      <c r="G502" s="19"/>
      <c r="H502" s="19"/>
      <c r="I502" s="19"/>
      <c r="J502" s="19"/>
      <c r="K502" s="19"/>
      <c r="L502" s="19"/>
      <c r="M502" s="81">
        <f>IF(C502&gt;A_Stammdaten!$B$12,0,SUM(D502,E502,G502,I502:J502)-SUM(F502,H502,K502:L502))</f>
        <v>0</v>
      </c>
      <c r="N502" s="19"/>
      <c r="O502" s="19"/>
      <c r="P502" s="19"/>
      <c r="Q502" s="81">
        <f t="shared" si="94"/>
        <v>0</v>
      </c>
      <c r="R502" s="82">
        <f>IF(ISBLANK($B502),0,VLOOKUP($B502,Listen!$A$2:$C$45,2,FALSE))</f>
        <v>0</v>
      </c>
      <c r="S502" s="82">
        <f>IF(ISBLANK($B502),0,VLOOKUP($B502,Listen!$A$2:$C$45,3,FALSE))</f>
        <v>0</v>
      </c>
      <c r="T502" s="51">
        <f t="shared" si="86"/>
        <v>0</v>
      </c>
      <c r="U502" s="51">
        <f t="shared" si="96"/>
        <v>0</v>
      </c>
      <c r="V502" s="51">
        <f t="shared" si="96"/>
        <v>0</v>
      </c>
      <c r="W502" s="51">
        <f t="shared" si="96"/>
        <v>0</v>
      </c>
      <c r="X502" s="51">
        <f t="shared" si="96"/>
        <v>0</v>
      </c>
      <c r="Y502" s="51">
        <f t="shared" si="96"/>
        <v>0</v>
      </c>
      <c r="Z502" s="51">
        <f t="shared" si="96"/>
        <v>0</v>
      </c>
      <c r="AA502" s="53">
        <f t="shared" si="95"/>
        <v>0</v>
      </c>
      <c r="AB502" s="53">
        <f>IF(C502=A_Stammdaten!$B$12,D_SAV!$Q502-D_SAV!$AC502,HLOOKUP(A_Stammdaten!$B$12-1,$AD$4:$AJ$1000,ROW(C502)-3,FALSE)-$AC502)</f>
        <v>0</v>
      </c>
      <c r="AC502" s="53">
        <f>HLOOKUP(A_Stammdaten!$B$12,$AD$4:$AJ$1000,ROW(C502)-3,FALSE)</f>
        <v>0</v>
      </c>
      <c r="AD502" s="53">
        <f t="shared" si="87"/>
        <v>0</v>
      </c>
      <c r="AE502" s="53">
        <f t="shared" si="88"/>
        <v>0</v>
      </c>
      <c r="AF502" s="53">
        <f t="shared" si="89"/>
        <v>0</v>
      </c>
      <c r="AG502" s="53">
        <f t="shared" si="90"/>
        <v>0</v>
      </c>
      <c r="AH502" s="53">
        <f t="shared" si="91"/>
        <v>0</v>
      </c>
      <c r="AI502" s="53">
        <f t="shared" si="92"/>
        <v>0</v>
      </c>
      <c r="AJ502" s="53">
        <f t="shared" si="93"/>
        <v>0</v>
      </c>
    </row>
    <row r="503" spans="1:36" x14ac:dyDescent="0.25">
      <c r="A503" s="19"/>
      <c r="B503" s="19"/>
      <c r="C503" s="37"/>
      <c r="D503" s="19"/>
      <c r="E503" s="19"/>
      <c r="F503" s="19"/>
      <c r="G503" s="19"/>
      <c r="H503" s="19"/>
      <c r="I503" s="19"/>
      <c r="J503" s="19"/>
      <c r="K503" s="19"/>
      <c r="L503" s="19"/>
      <c r="M503" s="81">
        <f>IF(C503&gt;A_Stammdaten!$B$12,0,SUM(D503,E503,G503,I503:J503)-SUM(F503,H503,K503:L503))</f>
        <v>0</v>
      </c>
      <c r="N503" s="19"/>
      <c r="O503" s="19"/>
      <c r="P503" s="19"/>
      <c r="Q503" s="81">
        <f t="shared" si="94"/>
        <v>0</v>
      </c>
      <c r="R503" s="82">
        <f>IF(ISBLANK($B503),0,VLOOKUP($B503,Listen!$A$2:$C$45,2,FALSE))</f>
        <v>0</v>
      </c>
      <c r="S503" s="82">
        <f>IF(ISBLANK($B503),0,VLOOKUP($B503,Listen!$A$2:$C$45,3,FALSE))</f>
        <v>0</v>
      </c>
      <c r="T503" s="51">
        <f t="shared" si="86"/>
        <v>0</v>
      </c>
      <c r="U503" s="51">
        <f t="shared" si="96"/>
        <v>0</v>
      </c>
      <c r="V503" s="51">
        <f t="shared" si="96"/>
        <v>0</v>
      </c>
      <c r="W503" s="51">
        <f t="shared" si="96"/>
        <v>0</v>
      </c>
      <c r="X503" s="51">
        <f t="shared" si="96"/>
        <v>0</v>
      </c>
      <c r="Y503" s="51">
        <f t="shared" si="96"/>
        <v>0</v>
      </c>
      <c r="Z503" s="51">
        <f t="shared" si="96"/>
        <v>0</v>
      </c>
      <c r="AA503" s="53">
        <f t="shared" si="95"/>
        <v>0</v>
      </c>
      <c r="AB503" s="53">
        <f>IF(C503=A_Stammdaten!$B$12,D_SAV!$Q503-D_SAV!$AC503,HLOOKUP(A_Stammdaten!$B$12-1,$AD$4:$AJ$1000,ROW(C503)-3,FALSE)-$AC503)</f>
        <v>0</v>
      </c>
      <c r="AC503" s="53">
        <f>HLOOKUP(A_Stammdaten!$B$12,$AD$4:$AJ$1000,ROW(C503)-3,FALSE)</f>
        <v>0</v>
      </c>
      <c r="AD503" s="53">
        <f t="shared" si="87"/>
        <v>0</v>
      </c>
      <c r="AE503" s="53">
        <f t="shared" si="88"/>
        <v>0</v>
      </c>
      <c r="AF503" s="53">
        <f t="shared" si="89"/>
        <v>0</v>
      </c>
      <c r="AG503" s="53">
        <f t="shared" si="90"/>
        <v>0</v>
      </c>
      <c r="AH503" s="53">
        <f t="shared" si="91"/>
        <v>0</v>
      </c>
      <c r="AI503" s="53">
        <f t="shared" si="92"/>
        <v>0</v>
      </c>
      <c r="AJ503" s="53">
        <f t="shared" si="93"/>
        <v>0</v>
      </c>
    </row>
    <row r="504" spans="1:36" x14ac:dyDescent="0.25">
      <c r="A504" s="19"/>
      <c r="B504" s="19"/>
      <c r="C504" s="37"/>
      <c r="D504" s="19"/>
      <c r="E504" s="19"/>
      <c r="F504" s="19"/>
      <c r="G504" s="19"/>
      <c r="H504" s="19"/>
      <c r="I504" s="19"/>
      <c r="J504" s="19"/>
      <c r="K504" s="19"/>
      <c r="L504" s="19"/>
      <c r="M504" s="81">
        <f>IF(C504&gt;A_Stammdaten!$B$12,0,SUM(D504,E504,G504,I504:J504)-SUM(F504,H504,K504:L504))</f>
        <v>0</v>
      </c>
      <c r="N504" s="19"/>
      <c r="O504" s="19"/>
      <c r="P504" s="19"/>
      <c r="Q504" s="81">
        <f t="shared" si="94"/>
        <v>0</v>
      </c>
      <c r="R504" s="82">
        <f>IF(ISBLANK($B504),0,VLOOKUP($B504,Listen!$A$2:$C$45,2,FALSE))</f>
        <v>0</v>
      </c>
      <c r="S504" s="82">
        <f>IF(ISBLANK($B504),0,VLOOKUP($B504,Listen!$A$2:$C$45,3,FALSE))</f>
        <v>0</v>
      </c>
      <c r="T504" s="51">
        <f t="shared" si="86"/>
        <v>0</v>
      </c>
      <c r="U504" s="51">
        <f t="shared" si="96"/>
        <v>0</v>
      </c>
      <c r="V504" s="51">
        <f t="shared" si="96"/>
        <v>0</v>
      </c>
      <c r="W504" s="51">
        <f t="shared" si="96"/>
        <v>0</v>
      </c>
      <c r="X504" s="51">
        <f t="shared" si="96"/>
        <v>0</v>
      </c>
      <c r="Y504" s="51">
        <f t="shared" si="96"/>
        <v>0</v>
      </c>
      <c r="Z504" s="51">
        <f t="shared" si="96"/>
        <v>0</v>
      </c>
      <c r="AA504" s="53">
        <f t="shared" si="95"/>
        <v>0</v>
      </c>
      <c r="AB504" s="53">
        <f>IF(C504=A_Stammdaten!$B$12,D_SAV!$Q504-D_SAV!$AC504,HLOOKUP(A_Stammdaten!$B$12-1,$AD$4:$AJ$1000,ROW(C504)-3,FALSE)-$AC504)</f>
        <v>0</v>
      </c>
      <c r="AC504" s="53">
        <f>HLOOKUP(A_Stammdaten!$B$12,$AD$4:$AJ$1000,ROW(C504)-3,FALSE)</f>
        <v>0</v>
      </c>
      <c r="AD504" s="53">
        <f t="shared" si="87"/>
        <v>0</v>
      </c>
      <c r="AE504" s="53">
        <f t="shared" si="88"/>
        <v>0</v>
      </c>
      <c r="AF504" s="53">
        <f t="shared" si="89"/>
        <v>0</v>
      </c>
      <c r="AG504" s="53">
        <f t="shared" si="90"/>
        <v>0</v>
      </c>
      <c r="AH504" s="53">
        <f t="shared" si="91"/>
        <v>0</v>
      </c>
      <c r="AI504" s="53">
        <f t="shared" si="92"/>
        <v>0</v>
      </c>
      <c r="AJ504" s="53">
        <f t="shared" si="93"/>
        <v>0</v>
      </c>
    </row>
    <row r="505" spans="1:36" x14ac:dyDescent="0.25">
      <c r="A505" s="19"/>
      <c r="B505" s="19"/>
      <c r="C505" s="37"/>
      <c r="D505" s="19"/>
      <c r="E505" s="19"/>
      <c r="F505" s="19"/>
      <c r="G505" s="19"/>
      <c r="H505" s="19"/>
      <c r="I505" s="19"/>
      <c r="J505" s="19"/>
      <c r="K505" s="19"/>
      <c r="L505" s="19"/>
      <c r="M505" s="81">
        <f>IF(C505&gt;A_Stammdaten!$B$12,0,SUM(D505,E505,G505,I505:J505)-SUM(F505,H505,K505:L505))</f>
        <v>0</v>
      </c>
      <c r="N505" s="19"/>
      <c r="O505" s="19"/>
      <c r="P505" s="19"/>
      <c r="Q505" s="81">
        <f t="shared" si="94"/>
        <v>0</v>
      </c>
      <c r="R505" s="82">
        <f>IF(ISBLANK($B505),0,VLOOKUP($B505,Listen!$A$2:$C$45,2,FALSE))</f>
        <v>0</v>
      </c>
      <c r="S505" s="82">
        <f>IF(ISBLANK($B505),0,VLOOKUP($B505,Listen!$A$2:$C$45,3,FALSE))</f>
        <v>0</v>
      </c>
      <c r="T505" s="51">
        <f t="shared" si="86"/>
        <v>0</v>
      </c>
      <c r="U505" s="51">
        <f t="shared" si="96"/>
        <v>0</v>
      </c>
      <c r="V505" s="51">
        <f t="shared" si="96"/>
        <v>0</v>
      </c>
      <c r="W505" s="51">
        <f t="shared" si="96"/>
        <v>0</v>
      </c>
      <c r="X505" s="51">
        <f t="shared" si="96"/>
        <v>0</v>
      </c>
      <c r="Y505" s="51">
        <f t="shared" si="96"/>
        <v>0</v>
      </c>
      <c r="Z505" s="51">
        <f t="shared" si="96"/>
        <v>0</v>
      </c>
      <c r="AA505" s="53">
        <f t="shared" si="95"/>
        <v>0</v>
      </c>
      <c r="AB505" s="53">
        <f>IF(C505=A_Stammdaten!$B$12,D_SAV!$Q505-D_SAV!$AC505,HLOOKUP(A_Stammdaten!$B$12-1,$AD$4:$AJ$1000,ROW(C505)-3,FALSE)-$AC505)</f>
        <v>0</v>
      </c>
      <c r="AC505" s="53">
        <f>HLOOKUP(A_Stammdaten!$B$12,$AD$4:$AJ$1000,ROW(C505)-3,FALSE)</f>
        <v>0</v>
      </c>
      <c r="AD505" s="53">
        <f t="shared" si="87"/>
        <v>0</v>
      </c>
      <c r="AE505" s="53">
        <f t="shared" si="88"/>
        <v>0</v>
      </c>
      <c r="AF505" s="53">
        <f t="shared" si="89"/>
        <v>0</v>
      </c>
      <c r="AG505" s="53">
        <f t="shared" si="90"/>
        <v>0</v>
      </c>
      <c r="AH505" s="53">
        <f t="shared" si="91"/>
        <v>0</v>
      </c>
      <c r="AI505" s="53">
        <f t="shared" si="92"/>
        <v>0</v>
      </c>
      <c r="AJ505" s="53">
        <f t="shared" si="93"/>
        <v>0</v>
      </c>
    </row>
    <row r="506" spans="1:36" x14ac:dyDescent="0.25">
      <c r="A506" s="19"/>
      <c r="B506" s="19"/>
      <c r="C506" s="37"/>
      <c r="D506" s="19"/>
      <c r="E506" s="19"/>
      <c r="F506" s="19"/>
      <c r="G506" s="19"/>
      <c r="H506" s="19"/>
      <c r="I506" s="19"/>
      <c r="J506" s="19"/>
      <c r="K506" s="19"/>
      <c r="L506" s="19"/>
      <c r="M506" s="81">
        <f>IF(C506&gt;A_Stammdaten!$B$12,0,SUM(D506,E506,G506,I506:J506)-SUM(F506,H506,K506:L506))</f>
        <v>0</v>
      </c>
      <c r="N506" s="19"/>
      <c r="O506" s="19"/>
      <c r="P506" s="19"/>
      <c r="Q506" s="81">
        <f t="shared" si="94"/>
        <v>0</v>
      </c>
      <c r="R506" s="82">
        <f>IF(ISBLANK($B506),0,VLOOKUP($B506,Listen!$A$2:$C$45,2,FALSE))</f>
        <v>0</v>
      </c>
      <c r="S506" s="82">
        <f>IF(ISBLANK($B506),0,VLOOKUP($B506,Listen!$A$2:$C$45,3,FALSE))</f>
        <v>0</v>
      </c>
      <c r="T506" s="51">
        <f t="shared" si="86"/>
        <v>0</v>
      </c>
      <c r="U506" s="51">
        <f t="shared" si="96"/>
        <v>0</v>
      </c>
      <c r="V506" s="51">
        <f t="shared" si="96"/>
        <v>0</v>
      </c>
      <c r="W506" s="51">
        <f t="shared" si="96"/>
        <v>0</v>
      </c>
      <c r="X506" s="51">
        <f t="shared" si="96"/>
        <v>0</v>
      </c>
      <c r="Y506" s="51">
        <f t="shared" si="96"/>
        <v>0</v>
      </c>
      <c r="Z506" s="51">
        <f t="shared" si="96"/>
        <v>0</v>
      </c>
      <c r="AA506" s="53">
        <f t="shared" si="95"/>
        <v>0</v>
      </c>
      <c r="AB506" s="53">
        <f>IF(C506=A_Stammdaten!$B$12,D_SAV!$Q506-D_SAV!$AC506,HLOOKUP(A_Stammdaten!$B$12-1,$AD$4:$AJ$1000,ROW(C506)-3,FALSE)-$AC506)</f>
        <v>0</v>
      </c>
      <c r="AC506" s="53">
        <f>HLOOKUP(A_Stammdaten!$B$12,$AD$4:$AJ$1000,ROW(C506)-3,FALSE)</f>
        <v>0</v>
      </c>
      <c r="AD506" s="53">
        <f t="shared" si="87"/>
        <v>0</v>
      </c>
      <c r="AE506" s="53">
        <f t="shared" si="88"/>
        <v>0</v>
      </c>
      <c r="AF506" s="53">
        <f t="shared" si="89"/>
        <v>0</v>
      </c>
      <c r="AG506" s="53">
        <f t="shared" si="90"/>
        <v>0</v>
      </c>
      <c r="AH506" s="53">
        <f t="shared" si="91"/>
        <v>0</v>
      </c>
      <c r="AI506" s="53">
        <f t="shared" si="92"/>
        <v>0</v>
      </c>
      <c r="AJ506" s="53">
        <f t="shared" si="93"/>
        <v>0</v>
      </c>
    </row>
    <row r="507" spans="1:36" x14ac:dyDescent="0.25">
      <c r="A507" s="19"/>
      <c r="B507" s="19"/>
      <c r="C507" s="37"/>
      <c r="D507" s="19"/>
      <c r="E507" s="19"/>
      <c r="F507" s="19"/>
      <c r="G507" s="19"/>
      <c r="H507" s="19"/>
      <c r="I507" s="19"/>
      <c r="J507" s="19"/>
      <c r="K507" s="19"/>
      <c r="L507" s="19"/>
      <c r="M507" s="81">
        <f>IF(C507&gt;A_Stammdaten!$B$12,0,SUM(D507,E507,G507,I507:J507)-SUM(F507,H507,K507:L507))</f>
        <v>0</v>
      </c>
      <c r="N507" s="19"/>
      <c r="O507" s="19"/>
      <c r="P507" s="19"/>
      <c r="Q507" s="81">
        <f t="shared" si="94"/>
        <v>0</v>
      </c>
      <c r="R507" s="82">
        <f>IF(ISBLANK($B507),0,VLOOKUP($B507,Listen!$A$2:$C$45,2,FALSE))</f>
        <v>0</v>
      </c>
      <c r="S507" s="82">
        <f>IF(ISBLANK($B507),0,VLOOKUP($B507,Listen!$A$2:$C$45,3,FALSE))</f>
        <v>0</v>
      </c>
      <c r="T507" s="51">
        <f t="shared" si="86"/>
        <v>0</v>
      </c>
      <c r="U507" s="51">
        <f t="shared" si="96"/>
        <v>0</v>
      </c>
      <c r="V507" s="51">
        <f t="shared" si="96"/>
        <v>0</v>
      </c>
      <c r="W507" s="51">
        <f t="shared" si="96"/>
        <v>0</v>
      </c>
      <c r="X507" s="51">
        <f t="shared" si="96"/>
        <v>0</v>
      </c>
      <c r="Y507" s="51">
        <f t="shared" si="96"/>
        <v>0</v>
      </c>
      <c r="Z507" s="51">
        <f t="shared" si="96"/>
        <v>0</v>
      </c>
      <c r="AA507" s="53">
        <f t="shared" si="95"/>
        <v>0</v>
      </c>
      <c r="AB507" s="53">
        <f>IF(C507=A_Stammdaten!$B$12,D_SAV!$Q507-D_SAV!$AC507,HLOOKUP(A_Stammdaten!$B$12-1,$AD$4:$AJ$1000,ROW(C507)-3,FALSE)-$AC507)</f>
        <v>0</v>
      </c>
      <c r="AC507" s="53">
        <f>HLOOKUP(A_Stammdaten!$B$12,$AD$4:$AJ$1000,ROW(C507)-3,FALSE)</f>
        <v>0</v>
      </c>
      <c r="AD507" s="53">
        <f t="shared" si="87"/>
        <v>0</v>
      </c>
      <c r="AE507" s="53">
        <f t="shared" si="88"/>
        <v>0</v>
      </c>
      <c r="AF507" s="53">
        <f t="shared" si="89"/>
        <v>0</v>
      </c>
      <c r="AG507" s="53">
        <f t="shared" si="90"/>
        <v>0</v>
      </c>
      <c r="AH507" s="53">
        <f t="shared" si="91"/>
        <v>0</v>
      </c>
      <c r="AI507" s="53">
        <f t="shared" si="92"/>
        <v>0</v>
      </c>
      <c r="AJ507" s="53">
        <f t="shared" si="93"/>
        <v>0</v>
      </c>
    </row>
    <row r="508" spans="1:36" x14ac:dyDescent="0.25">
      <c r="A508" s="19"/>
      <c r="B508" s="19"/>
      <c r="C508" s="37"/>
      <c r="D508" s="19"/>
      <c r="E508" s="19"/>
      <c r="F508" s="19"/>
      <c r="G508" s="19"/>
      <c r="H508" s="19"/>
      <c r="I508" s="19"/>
      <c r="J508" s="19"/>
      <c r="K508" s="19"/>
      <c r="L508" s="19"/>
      <c r="M508" s="81">
        <f>IF(C508&gt;A_Stammdaten!$B$12,0,SUM(D508,E508,G508,I508:J508)-SUM(F508,H508,K508:L508))</f>
        <v>0</v>
      </c>
      <c r="N508" s="19"/>
      <c r="O508" s="19"/>
      <c r="P508" s="19"/>
      <c r="Q508" s="81">
        <f t="shared" si="94"/>
        <v>0</v>
      </c>
      <c r="R508" s="82">
        <f>IF(ISBLANK($B508),0,VLOOKUP($B508,Listen!$A$2:$C$45,2,FALSE))</f>
        <v>0</v>
      </c>
      <c r="S508" s="82">
        <f>IF(ISBLANK($B508),0,VLOOKUP($B508,Listen!$A$2:$C$45,3,FALSE))</f>
        <v>0</v>
      </c>
      <c r="T508" s="51">
        <f t="shared" si="86"/>
        <v>0</v>
      </c>
      <c r="U508" s="51">
        <f t="shared" si="96"/>
        <v>0</v>
      </c>
      <c r="V508" s="51">
        <f t="shared" si="96"/>
        <v>0</v>
      </c>
      <c r="W508" s="51">
        <f t="shared" si="96"/>
        <v>0</v>
      </c>
      <c r="X508" s="51">
        <f t="shared" si="96"/>
        <v>0</v>
      </c>
      <c r="Y508" s="51">
        <f t="shared" si="96"/>
        <v>0</v>
      </c>
      <c r="Z508" s="51">
        <f t="shared" si="96"/>
        <v>0</v>
      </c>
      <c r="AA508" s="53">
        <f t="shared" si="95"/>
        <v>0</v>
      </c>
      <c r="AB508" s="53">
        <f>IF(C508=A_Stammdaten!$B$12,D_SAV!$Q508-D_SAV!$AC508,HLOOKUP(A_Stammdaten!$B$12-1,$AD$4:$AJ$1000,ROW(C508)-3,FALSE)-$AC508)</f>
        <v>0</v>
      </c>
      <c r="AC508" s="53">
        <f>HLOOKUP(A_Stammdaten!$B$12,$AD$4:$AJ$1000,ROW(C508)-3,FALSE)</f>
        <v>0</v>
      </c>
      <c r="AD508" s="53">
        <f t="shared" si="87"/>
        <v>0</v>
      </c>
      <c r="AE508" s="53">
        <f t="shared" si="88"/>
        <v>0</v>
      </c>
      <c r="AF508" s="53">
        <f t="shared" si="89"/>
        <v>0</v>
      </c>
      <c r="AG508" s="53">
        <f t="shared" si="90"/>
        <v>0</v>
      </c>
      <c r="AH508" s="53">
        <f t="shared" si="91"/>
        <v>0</v>
      </c>
      <c r="AI508" s="53">
        <f t="shared" si="92"/>
        <v>0</v>
      </c>
      <c r="AJ508" s="53">
        <f t="shared" si="93"/>
        <v>0</v>
      </c>
    </row>
    <row r="509" spans="1:36" x14ac:dyDescent="0.25">
      <c r="A509" s="19"/>
      <c r="B509" s="19"/>
      <c r="C509" s="37"/>
      <c r="D509" s="19"/>
      <c r="E509" s="19"/>
      <c r="F509" s="19"/>
      <c r="G509" s="19"/>
      <c r="H509" s="19"/>
      <c r="I509" s="19"/>
      <c r="J509" s="19"/>
      <c r="K509" s="19"/>
      <c r="L509" s="19"/>
      <c r="M509" s="81">
        <f>IF(C509&gt;A_Stammdaten!$B$12,0,SUM(D509,E509,G509,I509:J509)-SUM(F509,H509,K509:L509))</f>
        <v>0</v>
      </c>
      <c r="N509" s="19"/>
      <c r="O509" s="19"/>
      <c r="P509" s="19"/>
      <c r="Q509" s="81">
        <f t="shared" si="94"/>
        <v>0</v>
      </c>
      <c r="R509" s="82">
        <f>IF(ISBLANK($B509),0,VLOOKUP($B509,Listen!$A$2:$C$45,2,FALSE))</f>
        <v>0</v>
      </c>
      <c r="S509" s="82">
        <f>IF(ISBLANK($B509),0,VLOOKUP($B509,Listen!$A$2:$C$45,3,FALSE))</f>
        <v>0</v>
      </c>
      <c r="T509" s="51">
        <f t="shared" si="86"/>
        <v>0</v>
      </c>
      <c r="U509" s="51">
        <f t="shared" si="96"/>
        <v>0</v>
      </c>
      <c r="V509" s="51">
        <f t="shared" si="96"/>
        <v>0</v>
      </c>
      <c r="W509" s="51">
        <f t="shared" si="96"/>
        <v>0</v>
      </c>
      <c r="X509" s="51">
        <f t="shared" si="96"/>
        <v>0</v>
      </c>
      <c r="Y509" s="51">
        <f t="shared" si="96"/>
        <v>0</v>
      </c>
      <c r="Z509" s="51">
        <f t="shared" si="96"/>
        <v>0</v>
      </c>
      <c r="AA509" s="53">
        <f t="shared" si="95"/>
        <v>0</v>
      </c>
      <c r="AB509" s="53">
        <f>IF(C509=A_Stammdaten!$B$12,D_SAV!$Q509-D_SAV!$AC509,HLOOKUP(A_Stammdaten!$B$12-1,$AD$4:$AJ$1000,ROW(C509)-3,FALSE)-$AC509)</f>
        <v>0</v>
      </c>
      <c r="AC509" s="53">
        <f>HLOOKUP(A_Stammdaten!$B$12,$AD$4:$AJ$1000,ROW(C509)-3,FALSE)</f>
        <v>0</v>
      </c>
      <c r="AD509" s="53">
        <f t="shared" si="87"/>
        <v>0</v>
      </c>
      <c r="AE509" s="53">
        <f t="shared" si="88"/>
        <v>0</v>
      </c>
      <c r="AF509" s="53">
        <f t="shared" si="89"/>
        <v>0</v>
      </c>
      <c r="AG509" s="53">
        <f t="shared" si="90"/>
        <v>0</v>
      </c>
      <c r="AH509" s="53">
        <f t="shared" si="91"/>
        <v>0</v>
      </c>
      <c r="AI509" s="53">
        <f t="shared" si="92"/>
        <v>0</v>
      </c>
      <c r="AJ509" s="53">
        <f t="shared" si="93"/>
        <v>0</v>
      </c>
    </row>
    <row r="510" spans="1:36" x14ac:dyDescent="0.25">
      <c r="A510" s="19"/>
      <c r="B510" s="19"/>
      <c r="C510" s="37"/>
      <c r="D510" s="19"/>
      <c r="E510" s="19"/>
      <c r="F510" s="19"/>
      <c r="G510" s="19"/>
      <c r="H510" s="19"/>
      <c r="I510" s="19"/>
      <c r="J510" s="19"/>
      <c r="K510" s="19"/>
      <c r="L510" s="19"/>
      <c r="M510" s="81">
        <f>IF(C510&gt;A_Stammdaten!$B$12,0,SUM(D510,E510,G510,I510:J510)-SUM(F510,H510,K510:L510))</f>
        <v>0</v>
      </c>
      <c r="N510" s="19"/>
      <c r="O510" s="19"/>
      <c r="P510" s="19"/>
      <c r="Q510" s="81">
        <f t="shared" si="94"/>
        <v>0</v>
      </c>
      <c r="R510" s="82">
        <f>IF(ISBLANK($B510),0,VLOOKUP($B510,Listen!$A$2:$C$45,2,FALSE))</f>
        <v>0</v>
      </c>
      <c r="S510" s="82">
        <f>IF(ISBLANK($B510),0,VLOOKUP($B510,Listen!$A$2:$C$45,3,FALSE))</f>
        <v>0</v>
      </c>
      <c r="T510" s="51">
        <f t="shared" si="86"/>
        <v>0</v>
      </c>
      <c r="U510" s="51">
        <f t="shared" si="96"/>
        <v>0</v>
      </c>
      <c r="V510" s="51">
        <f t="shared" si="96"/>
        <v>0</v>
      </c>
      <c r="W510" s="51">
        <f t="shared" si="96"/>
        <v>0</v>
      </c>
      <c r="X510" s="51">
        <f t="shared" si="96"/>
        <v>0</v>
      </c>
      <c r="Y510" s="51">
        <f t="shared" si="96"/>
        <v>0</v>
      </c>
      <c r="Z510" s="51">
        <f t="shared" si="96"/>
        <v>0</v>
      </c>
      <c r="AA510" s="53">
        <f t="shared" si="95"/>
        <v>0</v>
      </c>
      <c r="AB510" s="53">
        <f>IF(C510=A_Stammdaten!$B$12,D_SAV!$Q510-D_SAV!$AC510,HLOOKUP(A_Stammdaten!$B$12-1,$AD$4:$AJ$1000,ROW(C510)-3,FALSE)-$AC510)</f>
        <v>0</v>
      </c>
      <c r="AC510" s="53">
        <f>HLOOKUP(A_Stammdaten!$B$12,$AD$4:$AJ$1000,ROW(C510)-3,FALSE)</f>
        <v>0</v>
      </c>
      <c r="AD510" s="53">
        <f t="shared" si="87"/>
        <v>0</v>
      </c>
      <c r="AE510" s="53">
        <f t="shared" si="88"/>
        <v>0</v>
      </c>
      <c r="AF510" s="53">
        <f t="shared" si="89"/>
        <v>0</v>
      </c>
      <c r="AG510" s="53">
        <f t="shared" si="90"/>
        <v>0</v>
      </c>
      <c r="AH510" s="53">
        <f t="shared" si="91"/>
        <v>0</v>
      </c>
      <c r="AI510" s="53">
        <f t="shared" si="92"/>
        <v>0</v>
      </c>
      <c r="AJ510" s="53">
        <f t="shared" si="93"/>
        <v>0</v>
      </c>
    </row>
    <row r="511" spans="1:36" x14ac:dyDescent="0.25">
      <c r="A511" s="19"/>
      <c r="B511" s="19"/>
      <c r="C511" s="37"/>
      <c r="D511" s="19"/>
      <c r="E511" s="19"/>
      <c r="F511" s="19"/>
      <c r="G511" s="19"/>
      <c r="H511" s="19"/>
      <c r="I511" s="19"/>
      <c r="J511" s="19"/>
      <c r="K511" s="19"/>
      <c r="L511" s="19"/>
      <c r="M511" s="81">
        <f>IF(C511&gt;A_Stammdaten!$B$12,0,SUM(D511,E511,G511,I511:J511)-SUM(F511,H511,K511:L511))</f>
        <v>0</v>
      </c>
      <c r="N511" s="19"/>
      <c r="O511" s="19"/>
      <c r="P511" s="19"/>
      <c r="Q511" s="81">
        <f t="shared" si="94"/>
        <v>0</v>
      </c>
      <c r="R511" s="82">
        <f>IF(ISBLANK($B511),0,VLOOKUP($B511,Listen!$A$2:$C$45,2,FALSE))</f>
        <v>0</v>
      </c>
      <c r="S511" s="82">
        <f>IF(ISBLANK($B511),0,VLOOKUP($B511,Listen!$A$2:$C$45,3,FALSE))</f>
        <v>0</v>
      </c>
      <c r="T511" s="51">
        <f t="shared" si="86"/>
        <v>0</v>
      </c>
      <c r="U511" s="51">
        <f t="shared" si="96"/>
        <v>0</v>
      </c>
      <c r="V511" s="51">
        <f t="shared" si="96"/>
        <v>0</v>
      </c>
      <c r="W511" s="51">
        <f t="shared" si="96"/>
        <v>0</v>
      </c>
      <c r="X511" s="51">
        <f t="shared" si="96"/>
        <v>0</v>
      </c>
      <c r="Y511" s="51">
        <f t="shared" si="96"/>
        <v>0</v>
      </c>
      <c r="Z511" s="51">
        <f t="shared" si="96"/>
        <v>0</v>
      </c>
      <c r="AA511" s="53">
        <f t="shared" si="95"/>
        <v>0</v>
      </c>
      <c r="AB511" s="53">
        <f>IF(C511=A_Stammdaten!$B$12,D_SAV!$Q511-D_SAV!$AC511,HLOOKUP(A_Stammdaten!$B$12-1,$AD$4:$AJ$1000,ROW(C511)-3,FALSE)-$AC511)</f>
        <v>0</v>
      </c>
      <c r="AC511" s="53">
        <f>HLOOKUP(A_Stammdaten!$B$12,$AD$4:$AJ$1000,ROW(C511)-3,FALSE)</f>
        <v>0</v>
      </c>
      <c r="AD511" s="53">
        <f t="shared" si="87"/>
        <v>0</v>
      </c>
      <c r="AE511" s="53">
        <f t="shared" si="88"/>
        <v>0</v>
      </c>
      <c r="AF511" s="53">
        <f t="shared" si="89"/>
        <v>0</v>
      </c>
      <c r="AG511" s="53">
        <f t="shared" si="90"/>
        <v>0</v>
      </c>
      <c r="AH511" s="53">
        <f t="shared" si="91"/>
        <v>0</v>
      </c>
      <c r="AI511" s="53">
        <f t="shared" si="92"/>
        <v>0</v>
      </c>
      <c r="AJ511" s="53">
        <f t="shared" si="93"/>
        <v>0</v>
      </c>
    </row>
    <row r="512" spans="1:36" x14ac:dyDescent="0.25">
      <c r="A512" s="19"/>
      <c r="B512" s="19"/>
      <c r="C512" s="37"/>
      <c r="D512" s="19"/>
      <c r="E512" s="19"/>
      <c r="F512" s="19"/>
      <c r="G512" s="19"/>
      <c r="H512" s="19"/>
      <c r="I512" s="19"/>
      <c r="J512" s="19"/>
      <c r="K512" s="19"/>
      <c r="L512" s="19"/>
      <c r="M512" s="81">
        <f>IF(C512&gt;A_Stammdaten!$B$12,0,SUM(D512,E512,G512,I512:J512)-SUM(F512,H512,K512:L512))</f>
        <v>0</v>
      </c>
      <c r="N512" s="19"/>
      <c r="O512" s="19"/>
      <c r="P512" s="19"/>
      <c r="Q512" s="81">
        <f t="shared" si="94"/>
        <v>0</v>
      </c>
      <c r="R512" s="82">
        <f>IF(ISBLANK($B512),0,VLOOKUP($B512,Listen!$A$2:$C$45,2,FALSE))</f>
        <v>0</v>
      </c>
      <c r="S512" s="82">
        <f>IF(ISBLANK($B512),0,VLOOKUP($B512,Listen!$A$2:$C$45,3,FALSE))</f>
        <v>0</v>
      </c>
      <c r="T512" s="51">
        <f t="shared" si="86"/>
        <v>0</v>
      </c>
      <c r="U512" s="51">
        <f t="shared" si="96"/>
        <v>0</v>
      </c>
      <c r="V512" s="51">
        <f t="shared" si="96"/>
        <v>0</v>
      </c>
      <c r="W512" s="51">
        <f t="shared" si="96"/>
        <v>0</v>
      </c>
      <c r="X512" s="51">
        <f t="shared" si="96"/>
        <v>0</v>
      </c>
      <c r="Y512" s="51">
        <f t="shared" si="96"/>
        <v>0</v>
      </c>
      <c r="Z512" s="51">
        <f t="shared" si="96"/>
        <v>0</v>
      </c>
      <c r="AA512" s="53">
        <f t="shared" si="95"/>
        <v>0</v>
      </c>
      <c r="AB512" s="53">
        <f>IF(C512=A_Stammdaten!$B$12,D_SAV!$Q512-D_SAV!$AC512,HLOOKUP(A_Stammdaten!$B$12-1,$AD$4:$AJ$1000,ROW(C512)-3,FALSE)-$AC512)</f>
        <v>0</v>
      </c>
      <c r="AC512" s="53">
        <f>HLOOKUP(A_Stammdaten!$B$12,$AD$4:$AJ$1000,ROW(C512)-3,FALSE)</f>
        <v>0</v>
      </c>
      <c r="AD512" s="53">
        <f t="shared" si="87"/>
        <v>0</v>
      </c>
      <c r="AE512" s="53">
        <f t="shared" si="88"/>
        <v>0</v>
      </c>
      <c r="AF512" s="53">
        <f t="shared" si="89"/>
        <v>0</v>
      </c>
      <c r="AG512" s="53">
        <f t="shared" si="90"/>
        <v>0</v>
      </c>
      <c r="AH512" s="53">
        <f t="shared" si="91"/>
        <v>0</v>
      </c>
      <c r="AI512" s="53">
        <f t="shared" si="92"/>
        <v>0</v>
      </c>
      <c r="AJ512" s="53">
        <f t="shared" si="93"/>
        <v>0</v>
      </c>
    </row>
    <row r="513" spans="1:36" x14ac:dyDescent="0.25">
      <c r="A513" s="19"/>
      <c r="B513" s="19"/>
      <c r="C513" s="37"/>
      <c r="D513" s="19"/>
      <c r="E513" s="19"/>
      <c r="F513" s="19"/>
      <c r="G513" s="19"/>
      <c r="H513" s="19"/>
      <c r="I513" s="19"/>
      <c r="J513" s="19"/>
      <c r="K513" s="19"/>
      <c r="L513" s="19"/>
      <c r="M513" s="81">
        <f>IF(C513&gt;A_Stammdaten!$B$12,0,SUM(D513,E513,G513,I513:J513)-SUM(F513,H513,K513:L513))</f>
        <v>0</v>
      </c>
      <c r="N513" s="19"/>
      <c r="O513" s="19"/>
      <c r="P513" s="19"/>
      <c r="Q513" s="81">
        <f t="shared" si="94"/>
        <v>0</v>
      </c>
      <c r="R513" s="82">
        <f>IF(ISBLANK($B513),0,VLOOKUP($B513,Listen!$A$2:$C$45,2,FALSE))</f>
        <v>0</v>
      </c>
      <c r="S513" s="82">
        <f>IF(ISBLANK($B513),0,VLOOKUP($B513,Listen!$A$2:$C$45,3,FALSE))</f>
        <v>0</v>
      </c>
      <c r="T513" s="51">
        <f t="shared" si="86"/>
        <v>0</v>
      </c>
      <c r="U513" s="51">
        <f t="shared" si="96"/>
        <v>0</v>
      </c>
      <c r="V513" s="51">
        <f t="shared" si="96"/>
        <v>0</v>
      </c>
      <c r="W513" s="51">
        <f t="shared" si="96"/>
        <v>0</v>
      </c>
      <c r="X513" s="51">
        <f t="shared" si="96"/>
        <v>0</v>
      </c>
      <c r="Y513" s="51">
        <f t="shared" si="96"/>
        <v>0</v>
      </c>
      <c r="Z513" s="51">
        <f t="shared" si="96"/>
        <v>0</v>
      </c>
      <c r="AA513" s="53">
        <f t="shared" si="95"/>
        <v>0</v>
      </c>
      <c r="AB513" s="53">
        <f>IF(C513=A_Stammdaten!$B$12,D_SAV!$Q513-D_SAV!$AC513,HLOOKUP(A_Stammdaten!$B$12-1,$AD$4:$AJ$1000,ROW(C513)-3,FALSE)-$AC513)</f>
        <v>0</v>
      </c>
      <c r="AC513" s="53">
        <f>HLOOKUP(A_Stammdaten!$B$12,$AD$4:$AJ$1000,ROW(C513)-3,FALSE)</f>
        <v>0</v>
      </c>
      <c r="AD513" s="53">
        <f t="shared" si="87"/>
        <v>0</v>
      </c>
      <c r="AE513" s="53">
        <f t="shared" si="88"/>
        <v>0</v>
      </c>
      <c r="AF513" s="53">
        <f t="shared" si="89"/>
        <v>0</v>
      </c>
      <c r="AG513" s="53">
        <f t="shared" si="90"/>
        <v>0</v>
      </c>
      <c r="AH513" s="53">
        <f t="shared" si="91"/>
        <v>0</v>
      </c>
      <c r="AI513" s="53">
        <f t="shared" si="92"/>
        <v>0</v>
      </c>
      <c r="AJ513" s="53">
        <f t="shared" si="93"/>
        <v>0</v>
      </c>
    </row>
    <row r="514" spans="1:36" x14ac:dyDescent="0.25">
      <c r="A514" s="19"/>
      <c r="B514" s="19"/>
      <c r="C514" s="37"/>
      <c r="D514" s="19"/>
      <c r="E514" s="19"/>
      <c r="F514" s="19"/>
      <c r="G514" s="19"/>
      <c r="H514" s="19"/>
      <c r="I514" s="19"/>
      <c r="J514" s="19"/>
      <c r="K514" s="19"/>
      <c r="L514" s="19"/>
      <c r="M514" s="81">
        <f>IF(C514&gt;A_Stammdaten!$B$12,0,SUM(D514,E514,G514,I514:J514)-SUM(F514,H514,K514:L514))</f>
        <v>0</v>
      </c>
      <c r="N514" s="19"/>
      <c r="O514" s="19"/>
      <c r="P514" s="19"/>
      <c r="Q514" s="81">
        <f t="shared" si="94"/>
        <v>0</v>
      </c>
      <c r="R514" s="82">
        <f>IF(ISBLANK($B514),0,VLOOKUP($B514,Listen!$A$2:$C$45,2,FALSE))</f>
        <v>0</v>
      </c>
      <c r="S514" s="82">
        <f>IF(ISBLANK($B514),0,VLOOKUP($B514,Listen!$A$2:$C$45,3,FALSE))</f>
        <v>0</v>
      </c>
      <c r="T514" s="51">
        <f t="shared" si="86"/>
        <v>0</v>
      </c>
      <c r="U514" s="51">
        <f t="shared" si="96"/>
        <v>0</v>
      </c>
      <c r="V514" s="51">
        <f t="shared" si="96"/>
        <v>0</v>
      </c>
      <c r="W514" s="51">
        <f t="shared" si="96"/>
        <v>0</v>
      </c>
      <c r="X514" s="51">
        <f t="shared" si="96"/>
        <v>0</v>
      </c>
      <c r="Y514" s="51">
        <f t="shared" si="96"/>
        <v>0</v>
      </c>
      <c r="Z514" s="51">
        <f t="shared" si="96"/>
        <v>0</v>
      </c>
      <c r="AA514" s="53">
        <f t="shared" si="95"/>
        <v>0</v>
      </c>
      <c r="AB514" s="53">
        <f>IF(C514=A_Stammdaten!$B$12,D_SAV!$Q514-D_SAV!$AC514,HLOOKUP(A_Stammdaten!$B$12-1,$AD$4:$AJ$1000,ROW(C514)-3,FALSE)-$AC514)</f>
        <v>0</v>
      </c>
      <c r="AC514" s="53">
        <f>HLOOKUP(A_Stammdaten!$B$12,$AD$4:$AJ$1000,ROW(C514)-3,FALSE)</f>
        <v>0</v>
      </c>
      <c r="AD514" s="53">
        <f t="shared" si="87"/>
        <v>0</v>
      </c>
      <c r="AE514" s="53">
        <f t="shared" si="88"/>
        <v>0</v>
      </c>
      <c r="AF514" s="53">
        <f t="shared" si="89"/>
        <v>0</v>
      </c>
      <c r="AG514" s="53">
        <f t="shared" si="90"/>
        <v>0</v>
      </c>
      <c r="AH514" s="53">
        <f t="shared" si="91"/>
        <v>0</v>
      </c>
      <c r="AI514" s="53">
        <f t="shared" si="92"/>
        <v>0</v>
      </c>
      <c r="AJ514" s="53">
        <f t="shared" si="93"/>
        <v>0</v>
      </c>
    </row>
    <row r="515" spans="1:36" x14ac:dyDescent="0.25">
      <c r="A515" s="19"/>
      <c r="B515" s="19"/>
      <c r="C515" s="37"/>
      <c r="D515" s="19"/>
      <c r="E515" s="19"/>
      <c r="F515" s="19"/>
      <c r="G515" s="19"/>
      <c r="H515" s="19"/>
      <c r="I515" s="19"/>
      <c r="J515" s="19"/>
      <c r="K515" s="19"/>
      <c r="L515" s="19"/>
      <c r="M515" s="81">
        <f>IF(C515&gt;A_Stammdaten!$B$12,0,SUM(D515,E515,G515,I515:J515)-SUM(F515,H515,K515:L515))</f>
        <v>0</v>
      </c>
      <c r="N515" s="19"/>
      <c r="O515" s="19"/>
      <c r="P515" s="19"/>
      <c r="Q515" s="81">
        <f t="shared" si="94"/>
        <v>0</v>
      </c>
      <c r="R515" s="82">
        <f>IF(ISBLANK($B515),0,VLOOKUP($B515,Listen!$A$2:$C$45,2,FALSE))</f>
        <v>0</v>
      </c>
      <c r="S515" s="82">
        <f>IF(ISBLANK($B515),0,VLOOKUP($B515,Listen!$A$2:$C$45,3,FALSE))</f>
        <v>0</v>
      </c>
      <c r="T515" s="51">
        <f t="shared" si="86"/>
        <v>0</v>
      </c>
      <c r="U515" s="51">
        <f t="shared" si="96"/>
        <v>0</v>
      </c>
      <c r="V515" s="51">
        <f t="shared" si="96"/>
        <v>0</v>
      </c>
      <c r="W515" s="51">
        <f t="shared" si="96"/>
        <v>0</v>
      </c>
      <c r="X515" s="51">
        <f t="shared" si="96"/>
        <v>0</v>
      </c>
      <c r="Y515" s="51">
        <f t="shared" si="96"/>
        <v>0</v>
      </c>
      <c r="Z515" s="51">
        <f t="shared" si="96"/>
        <v>0</v>
      </c>
      <c r="AA515" s="53">
        <f t="shared" si="95"/>
        <v>0</v>
      </c>
      <c r="AB515" s="53">
        <f>IF(C515=A_Stammdaten!$B$12,D_SAV!$Q515-D_SAV!$AC515,HLOOKUP(A_Stammdaten!$B$12-1,$AD$4:$AJ$1000,ROW(C515)-3,FALSE)-$AC515)</f>
        <v>0</v>
      </c>
      <c r="AC515" s="53">
        <f>HLOOKUP(A_Stammdaten!$B$12,$AD$4:$AJ$1000,ROW(C515)-3,FALSE)</f>
        <v>0</v>
      </c>
      <c r="AD515" s="53">
        <f t="shared" si="87"/>
        <v>0</v>
      </c>
      <c r="AE515" s="53">
        <f t="shared" si="88"/>
        <v>0</v>
      </c>
      <c r="AF515" s="53">
        <f t="shared" si="89"/>
        <v>0</v>
      </c>
      <c r="AG515" s="53">
        <f t="shared" si="90"/>
        <v>0</v>
      </c>
      <c r="AH515" s="53">
        <f t="shared" si="91"/>
        <v>0</v>
      </c>
      <c r="AI515" s="53">
        <f t="shared" si="92"/>
        <v>0</v>
      </c>
      <c r="AJ515" s="53">
        <f t="shared" si="93"/>
        <v>0</v>
      </c>
    </row>
    <row r="516" spans="1:36" x14ac:dyDescent="0.25">
      <c r="A516" s="19"/>
      <c r="B516" s="19"/>
      <c r="C516" s="37"/>
      <c r="D516" s="19"/>
      <c r="E516" s="19"/>
      <c r="F516" s="19"/>
      <c r="G516" s="19"/>
      <c r="H516" s="19"/>
      <c r="I516" s="19"/>
      <c r="J516" s="19"/>
      <c r="K516" s="19"/>
      <c r="L516" s="19"/>
      <c r="M516" s="81">
        <f>IF(C516&gt;A_Stammdaten!$B$12,0,SUM(D516,E516,G516,I516:J516)-SUM(F516,H516,K516:L516))</f>
        <v>0</v>
      </c>
      <c r="N516" s="19"/>
      <c r="O516" s="19"/>
      <c r="P516" s="19"/>
      <c r="Q516" s="81">
        <f t="shared" si="94"/>
        <v>0</v>
      </c>
      <c r="R516" s="82">
        <f>IF(ISBLANK($B516),0,VLOOKUP($B516,Listen!$A$2:$C$45,2,FALSE))</f>
        <v>0</v>
      </c>
      <c r="S516" s="82">
        <f>IF(ISBLANK($B516),0,VLOOKUP($B516,Listen!$A$2:$C$45,3,FALSE))</f>
        <v>0</v>
      </c>
      <c r="T516" s="51">
        <f t="shared" si="86"/>
        <v>0</v>
      </c>
      <c r="U516" s="51">
        <f t="shared" si="96"/>
        <v>0</v>
      </c>
      <c r="V516" s="51">
        <f t="shared" si="96"/>
        <v>0</v>
      </c>
      <c r="W516" s="51">
        <f t="shared" si="96"/>
        <v>0</v>
      </c>
      <c r="X516" s="51">
        <f t="shared" si="96"/>
        <v>0</v>
      </c>
      <c r="Y516" s="51">
        <f t="shared" si="96"/>
        <v>0</v>
      </c>
      <c r="Z516" s="51">
        <f t="shared" si="96"/>
        <v>0</v>
      </c>
      <c r="AA516" s="53">
        <f t="shared" si="95"/>
        <v>0</v>
      </c>
      <c r="AB516" s="53">
        <f>IF(C516=A_Stammdaten!$B$12,D_SAV!$Q516-D_SAV!$AC516,HLOOKUP(A_Stammdaten!$B$12-1,$AD$4:$AJ$1000,ROW(C516)-3,FALSE)-$AC516)</f>
        <v>0</v>
      </c>
      <c r="AC516" s="53">
        <f>HLOOKUP(A_Stammdaten!$B$12,$AD$4:$AJ$1000,ROW(C516)-3,FALSE)</f>
        <v>0</v>
      </c>
      <c r="AD516" s="53">
        <f t="shared" si="87"/>
        <v>0</v>
      </c>
      <c r="AE516" s="53">
        <f t="shared" si="88"/>
        <v>0</v>
      </c>
      <c r="AF516" s="53">
        <f t="shared" si="89"/>
        <v>0</v>
      </c>
      <c r="AG516" s="53">
        <f t="shared" si="90"/>
        <v>0</v>
      </c>
      <c r="AH516" s="53">
        <f t="shared" si="91"/>
        <v>0</v>
      </c>
      <c r="AI516" s="53">
        <f t="shared" si="92"/>
        <v>0</v>
      </c>
      <c r="AJ516" s="53">
        <f t="shared" si="93"/>
        <v>0</v>
      </c>
    </row>
    <row r="517" spans="1:36" x14ac:dyDescent="0.25">
      <c r="A517" s="19"/>
      <c r="B517" s="19"/>
      <c r="C517" s="37"/>
      <c r="D517" s="19"/>
      <c r="E517" s="19"/>
      <c r="F517" s="19"/>
      <c r="G517" s="19"/>
      <c r="H517" s="19"/>
      <c r="I517" s="19"/>
      <c r="J517" s="19"/>
      <c r="K517" s="19"/>
      <c r="L517" s="19"/>
      <c r="M517" s="81">
        <f>IF(C517&gt;A_Stammdaten!$B$12,0,SUM(D517,E517,G517,I517:J517)-SUM(F517,H517,K517:L517))</f>
        <v>0</v>
      </c>
      <c r="N517" s="19"/>
      <c r="O517" s="19"/>
      <c r="P517" s="19"/>
      <c r="Q517" s="81">
        <f t="shared" si="94"/>
        <v>0</v>
      </c>
      <c r="R517" s="82">
        <f>IF(ISBLANK($B517),0,VLOOKUP($B517,Listen!$A$2:$C$45,2,FALSE))</f>
        <v>0</v>
      </c>
      <c r="S517" s="82">
        <f>IF(ISBLANK($B517),0,VLOOKUP($B517,Listen!$A$2:$C$45,3,FALSE))</f>
        <v>0</v>
      </c>
      <c r="T517" s="51">
        <f t="shared" ref="T517:T580" si="97">$R517</f>
        <v>0</v>
      </c>
      <c r="U517" s="51">
        <f t="shared" si="96"/>
        <v>0</v>
      </c>
      <c r="V517" s="51">
        <f t="shared" si="96"/>
        <v>0</v>
      </c>
      <c r="W517" s="51">
        <f t="shared" si="96"/>
        <v>0</v>
      </c>
      <c r="X517" s="51">
        <f t="shared" si="96"/>
        <v>0</v>
      </c>
      <c r="Y517" s="51">
        <f t="shared" si="96"/>
        <v>0</v>
      </c>
      <c r="Z517" s="51">
        <f t="shared" si="96"/>
        <v>0</v>
      </c>
      <c r="AA517" s="53">
        <f t="shared" si="95"/>
        <v>0</v>
      </c>
      <c r="AB517" s="53">
        <f>IF(C517=A_Stammdaten!$B$12,D_SAV!$Q517-D_SAV!$AC517,HLOOKUP(A_Stammdaten!$B$12-1,$AD$4:$AJ$1000,ROW(C517)-3,FALSE)-$AC517)</f>
        <v>0</v>
      </c>
      <c r="AC517" s="53">
        <f>HLOOKUP(A_Stammdaten!$B$12,$AD$4:$AJ$1000,ROW(C517)-3,FALSE)</f>
        <v>0</v>
      </c>
      <c r="AD517" s="53">
        <f t="shared" ref="AD517:AD580" si="98">IF(OR($C517=0,$Q517=0),0,IF($C517&lt;=AD$4,$Q517-$Q517/T517*(AD$4-$C517+1),0))</f>
        <v>0</v>
      </c>
      <c r="AE517" s="53">
        <f t="shared" ref="AE517:AE580" si="99">IF(OR($C517=0,$Q517=0,U517-(AE$4-$C517)=0),0,IF($C517&lt;AE$4,AD517-AD517/(U517-(AE$4-$C517)),IF($C517=AE$4,$Q517-$Q517/U517,0)))</f>
        <v>0</v>
      </c>
      <c r="AF517" s="53">
        <f t="shared" ref="AF517:AF580" si="100">IF(OR($C517=0,$Q517=0,V517-(AF$4-$C517)=0),0,IF($C517&lt;AF$4,AE517-AE517/(V517-(AF$4-$C517)),IF($C517=AF$4,$Q517-$Q517/V517,0)))</f>
        <v>0</v>
      </c>
      <c r="AG517" s="53">
        <f t="shared" ref="AG517:AG580" si="101">IF(OR($C517=0,$Q517=0,W517-(AG$4-$C517)=0),0,IF($C517&lt;AG$4,AF517-AF517/(W517-(AG$4-$C517)),IF($C517=AG$4,$Q517-$Q517/W517,0)))</f>
        <v>0</v>
      </c>
      <c r="AH517" s="53">
        <f t="shared" ref="AH517:AH580" si="102">IF(OR($C517=0,$Q517=0,X517-(AH$4-$C517)=0),0,IF($C517&lt;AH$4,AG517-AG517/(X517-(AH$4-$C517)),IF($C517=AH$4,$Q517-$Q517/X517,0)))</f>
        <v>0</v>
      </c>
      <c r="AI517" s="53">
        <f t="shared" ref="AI517:AI580" si="103">IF(OR($C517=0,$Q517=0,Y517-(AI$4-$C517)=0),0,IF($C517&lt;AI$4,AH517-AH517/(Y517-(AI$4-$C517)),IF($C517=AI$4,$Q517-$Q517/Y517,0)))</f>
        <v>0</v>
      </c>
      <c r="AJ517" s="53">
        <f t="shared" ref="AJ517:AJ580" si="104">IF(OR($C517=0,$Q517=0,Z517-(AJ$4-$C517)=0),0,IF($C517&lt;AJ$4,AI517-AI517/(Z517-(AJ$4-$C517)),IF($C517=AJ$4,$Q517-$Q517/Z517,0)))</f>
        <v>0</v>
      </c>
    </row>
    <row r="518" spans="1:36" x14ac:dyDescent="0.25">
      <c r="A518" s="19"/>
      <c r="B518" s="19"/>
      <c r="C518" s="37"/>
      <c r="D518" s="19"/>
      <c r="E518" s="19"/>
      <c r="F518" s="19"/>
      <c r="G518" s="19"/>
      <c r="H518" s="19"/>
      <c r="I518" s="19"/>
      <c r="J518" s="19"/>
      <c r="K518" s="19"/>
      <c r="L518" s="19"/>
      <c r="M518" s="81">
        <f>IF(C518&gt;A_Stammdaten!$B$12,0,SUM(D518,E518,G518,I518:J518)-SUM(F518,H518,K518:L518))</f>
        <v>0</v>
      </c>
      <c r="N518" s="19"/>
      <c r="O518" s="19"/>
      <c r="P518" s="19"/>
      <c r="Q518" s="81">
        <f t="shared" ref="Q518:Q581" si="105">M518-N518-O518</f>
        <v>0</v>
      </c>
      <c r="R518" s="82">
        <f>IF(ISBLANK($B518),0,VLOOKUP($B518,Listen!$A$2:$C$45,2,FALSE))</f>
        <v>0</v>
      </c>
      <c r="S518" s="82">
        <f>IF(ISBLANK($B518),0,VLOOKUP($B518,Listen!$A$2:$C$45,3,FALSE))</f>
        <v>0</v>
      </c>
      <c r="T518" s="51">
        <f t="shared" si="97"/>
        <v>0</v>
      </c>
      <c r="U518" s="51">
        <f t="shared" si="96"/>
        <v>0</v>
      </c>
      <c r="V518" s="51">
        <f t="shared" si="96"/>
        <v>0</v>
      </c>
      <c r="W518" s="51">
        <f t="shared" si="96"/>
        <v>0</v>
      </c>
      <c r="X518" s="51">
        <f t="shared" si="96"/>
        <v>0</v>
      </c>
      <c r="Y518" s="51">
        <f t="shared" si="96"/>
        <v>0</v>
      </c>
      <c r="Z518" s="51">
        <f t="shared" si="96"/>
        <v>0</v>
      </c>
      <c r="AA518" s="53">
        <f t="shared" si="95"/>
        <v>0</v>
      </c>
      <c r="AB518" s="53">
        <f>IF(C518=A_Stammdaten!$B$12,D_SAV!$Q518-D_SAV!$AC518,HLOOKUP(A_Stammdaten!$B$12-1,$AD$4:$AJ$1000,ROW(C518)-3,FALSE)-$AC518)</f>
        <v>0</v>
      </c>
      <c r="AC518" s="53">
        <f>HLOOKUP(A_Stammdaten!$B$12,$AD$4:$AJ$1000,ROW(C518)-3,FALSE)</f>
        <v>0</v>
      </c>
      <c r="AD518" s="53">
        <f t="shared" si="98"/>
        <v>0</v>
      </c>
      <c r="AE518" s="53">
        <f t="shared" si="99"/>
        <v>0</v>
      </c>
      <c r="AF518" s="53">
        <f t="shared" si="100"/>
        <v>0</v>
      </c>
      <c r="AG518" s="53">
        <f t="shared" si="101"/>
        <v>0</v>
      </c>
      <c r="AH518" s="53">
        <f t="shared" si="102"/>
        <v>0</v>
      </c>
      <c r="AI518" s="53">
        <f t="shared" si="103"/>
        <v>0</v>
      </c>
      <c r="AJ518" s="53">
        <f t="shared" si="104"/>
        <v>0</v>
      </c>
    </row>
    <row r="519" spans="1:36" x14ac:dyDescent="0.25">
      <c r="A519" s="19"/>
      <c r="B519" s="19"/>
      <c r="C519" s="37"/>
      <c r="D519" s="19"/>
      <c r="E519" s="19"/>
      <c r="F519" s="19"/>
      <c r="G519" s="19"/>
      <c r="H519" s="19"/>
      <c r="I519" s="19"/>
      <c r="J519" s="19"/>
      <c r="K519" s="19"/>
      <c r="L519" s="19"/>
      <c r="M519" s="81">
        <f>IF(C519&gt;A_Stammdaten!$B$12,0,SUM(D519,E519,G519,I519:J519)-SUM(F519,H519,K519:L519))</f>
        <v>0</v>
      </c>
      <c r="N519" s="19"/>
      <c r="O519" s="19"/>
      <c r="P519" s="19"/>
      <c r="Q519" s="81">
        <f t="shared" si="105"/>
        <v>0</v>
      </c>
      <c r="R519" s="82">
        <f>IF(ISBLANK($B519),0,VLOOKUP($B519,Listen!$A$2:$C$45,2,FALSE))</f>
        <v>0</v>
      </c>
      <c r="S519" s="82">
        <f>IF(ISBLANK($B519),0,VLOOKUP($B519,Listen!$A$2:$C$45,3,FALSE))</f>
        <v>0</v>
      </c>
      <c r="T519" s="51">
        <f t="shared" si="97"/>
        <v>0</v>
      </c>
      <c r="U519" s="51">
        <f t="shared" si="96"/>
        <v>0</v>
      </c>
      <c r="V519" s="51">
        <f t="shared" si="96"/>
        <v>0</v>
      </c>
      <c r="W519" s="51">
        <f t="shared" si="96"/>
        <v>0</v>
      </c>
      <c r="X519" s="51">
        <f t="shared" si="96"/>
        <v>0</v>
      </c>
      <c r="Y519" s="51">
        <f t="shared" si="96"/>
        <v>0</v>
      </c>
      <c r="Z519" s="51">
        <f t="shared" si="96"/>
        <v>0</v>
      </c>
      <c r="AA519" s="53">
        <f t="shared" si="95"/>
        <v>0</v>
      </c>
      <c r="AB519" s="53">
        <f>IF(C519=A_Stammdaten!$B$12,D_SAV!$Q519-D_SAV!$AC519,HLOOKUP(A_Stammdaten!$B$12-1,$AD$4:$AJ$1000,ROW(C519)-3,FALSE)-$AC519)</f>
        <v>0</v>
      </c>
      <c r="AC519" s="53">
        <f>HLOOKUP(A_Stammdaten!$B$12,$AD$4:$AJ$1000,ROW(C519)-3,FALSE)</f>
        <v>0</v>
      </c>
      <c r="AD519" s="53">
        <f t="shared" si="98"/>
        <v>0</v>
      </c>
      <c r="AE519" s="53">
        <f t="shared" si="99"/>
        <v>0</v>
      </c>
      <c r="AF519" s="53">
        <f t="shared" si="100"/>
        <v>0</v>
      </c>
      <c r="AG519" s="53">
        <f t="shared" si="101"/>
        <v>0</v>
      </c>
      <c r="AH519" s="53">
        <f t="shared" si="102"/>
        <v>0</v>
      </c>
      <c r="AI519" s="53">
        <f t="shared" si="103"/>
        <v>0</v>
      </c>
      <c r="AJ519" s="53">
        <f t="shared" si="104"/>
        <v>0</v>
      </c>
    </row>
    <row r="520" spans="1:36" x14ac:dyDescent="0.25">
      <c r="A520" s="19"/>
      <c r="B520" s="19"/>
      <c r="C520" s="37"/>
      <c r="D520" s="19"/>
      <c r="E520" s="19"/>
      <c r="F520" s="19"/>
      <c r="G520" s="19"/>
      <c r="H520" s="19"/>
      <c r="I520" s="19"/>
      <c r="J520" s="19"/>
      <c r="K520" s="19"/>
      <c r="L520" s="19"/>
      <c r="M520" s="81">
        <f>IF(C520&gt;A_Stammdaten!$B$12,0,SUM(D520,E520,G520,I520:J520)-SUM(F520,H520,K520:L520))</f>
        <v>0</v>
      </c>
      <c r="N520" s="19"/>
      <c r="O520" s="19"/>
      <c r="P520" s="19"/>
      <c r="Q520" s="81">
        <f t="shared" si="105"/>
        <v>0</v>
      </c>
      <c r="R520" s="82">
        <f>IF(ISBLANK($B520),0,VLOOKUP($B520,Listen!$A$2:$C$45,2,FALSE))</f>
        <v>0</v>
      </c>
      <c r="S520" s="82">
        <f>IF(ISBLANK($B520),0,VLOOKUP($B520,Listen!$A$2:$C$45,3,FALSE))</f>
        <v>0</v>
      </c>
      <c r="T520" s="51">
        <f t="shared" si="97"/>
        <v>0</v>
      </c>
      <c r="U520" s="51">
        <f t="shared" si="96"/>
        <v>0</v>
      </c>
      <c r="V520" s="51">
        <f t="shared" si="96"/>
        <v>0</v>
      </c>
      <c r="W520" s="51">
        <f t="shared" si="96"/>
        <v>0</v>
      </c>
      <c r="X520" s="51">
        <f t="shared" si="96"/>
        <v>0</v>
      </c>
      <c r="Y520" s="51">
        <f t="shared" si="96"/>
        <v>0</v>
      </c>
      <c r="Z520" s="51">
        <f t="shared" si="96"/>
        <v>0</v>
      </c>
      <c r="AA520" s="53">
        <f t="shared" si="95"/>
        <v>0</v>
      </c>
      <c r="AB520" s="53">
        <f>IF(C520=A_Stammdaten!$B$12,D_SAV!$Q520-D_SAV!$AC520,HLOOKUP(A_Stammdaten!$B$12-1,$AD$4:$AJ$1000,ROW(C520)-3,FALSE)-$AC520)</f>
        <v>0</v>
      </c>
      <c r="AC520" s="53">
        <f>HLOOKUP(A_Stammdaten!$B$12,$AD$4:$AJ$1000,ROW(C520)-3,FALSE)</f>
        <v>0</v>
      </c>
      <c r="AD520" s="53">
        <f t="shared" si="98"/>
        <v>0</v>
      </c>
      <c r="AE520" s="53">
        <f t="shared" si="99"/>
        <v>0</v>
      </c>
      <c r="AF520" s="53">
        <f t="shared" si="100"/>
        <v>0</v>
      </c>
      <c r="AG520" s="53">
        <f t="shared" si="101"/>
        <v>0</v>
      </c>
      <c r="AH520" s="53">
        <f t="shared" si="102"/>
        <v>0</v>
      </c>
      <c r="AI520" s="53">
        <f t="shared" si="103"/>
        <v>0</v>
      </c>
      <c r="AJ520" s="53">
        <f t="shared" si="104"/>
        <v>0</v>
      </c>
    </row>
    <row r="521" spans="1:36" x14ac:dyDescent="0.25">
      <c r="A521" s="19"/>
      <c r="B521" s="19"/>
      <c r="C521" s="37"/>
      <c r="D521" s="19"/>
      <c r="E521" s="19"/>
      <c r="F521" s="19"/>
      <c r="G521" s="19"/>
      <c r="H521" s="19"/>
      <c r="I521" s="19"/>
      <c r="J521" s="19"/>
      <c r="K521" s="19"/>
      <c r="L521" s="19"/>
      <c r="M521" s="81">
        <f>IF(C521&gt;A_Stammdaten!$B$12,0,SUM(D521,E521,G521,I521:J521)-SUM(F521,H521,K521:L521))</f>
        <v>0</v>
      </c>
      <c r="N521" s="19"/>
      <c r="O521" s="19"/>
      <c r="P521" s="19"/>
      <c r="Q521" s="81">
        <f t="shared" si="105"/>
        <v>0</v>
      </c>
      <c r="R521" s="82">
        <f>IF(ISBLANK($B521),0,VLOOKUP($B521,Listen!$A$2:$C$45,2,FALSE))</f>
        <v>0</v>
      </c>
      <c r="S521" s="82">
        <f>IF(ISBLANK($B521),0,VLOOKUP($B521,Listen!$A$2:$C$45,3,FALSE))</f>
        <v>0</v>
      </c>
      <c r="T521" s="51">
        <f t="shared" si="97"/>
        <v>0</v>
      </c>
      <c r="U521" s="51">
        <f t="shared" si="96"/>
        <v>0</v>
      </c>
      <c r="V521" s="51">
        <f t="shared" si="96"/>
        <v>0</v>
      </c>
      <c r="W521" s="51">
        <f t="shared" si="96"/>
        <v>0</v>
      </c>
      <c r="X521" s="51">
        <f t="shared" si="96"/>
        <v>0</v>
      </c>
      <c r="Y521" s="51">
        <f t="shared" si="96"/>
        <v>0</v>
      </c>
      <c r="Z521" s="51">
        <f t="shared" si="96"/>
        <v>0</v>
      </c>
      <c r="AA521" s="53">
        <f t="shared" si="95"/>
        <v>0</v>
      </c>
      <c r="AB521" s="53">
        <f>IF(C521=A_Stammdaten!$B$12,D_SAV!$Q521-D_SAV!$AC521,HLOOKUP(A_Stammdaten!$B$12-1,$AD$4:$AJ$1000,ROW(C521)-3,FALSE)-$AC521)</f>
        <v>0</v>
      </c>
      <c r="AC521" s="53">
        <f>HLOOKUP(A_Stammdaten!$B$12,$AD$4:$AJ$1000,ROW(C521)-3,FALSE)</f>
        <v>0</v>
      </c>
      <c r="AD521" s="53">
        <f t="shared" si="98"/>
        <v>0</v>
      </c>
      <c r="AE521" s="53">
        <f t="shared" si="99"/>
        <v>0</v>
      </c>
      <c r="AF521" s="53">
        <f t="shared" si="100"/>
        <v>0</v>
      </c>
      <c r="AG521" s="53">
        <f t="shared" si="101"/>
        <v>0</v>
      </c>
      <c r="AH521" s="53">
        <f t="shared" si="102"/>
        <v>0</v>
      </c>
      <c r="AI521" s="53">
        <f t="shared" si="103"/>
        <v>0</v>
      </c>
      <c r="AJ521" s="53">
        <f t="shared" si="104"/>
        <v>0</v>
      </c>
    </row>
    <row r="522" spans="1:36" x14ac:dyDescent="0.25">
      <c r="A522" s="19"/>
      <c r="B522" s="19"/>
      <c r="C522" s="37"/>
      <c r="D522" s="19"/>
      <c r="E522" s="19"/>
      <c r="F522" s="19"/>
      <c r="G522" s="19"/>
      <c r="H522" s="19"/>
      <c r="I522" s="19"/>
      <c r="J522" s="19"/>
      <c r="K522" s="19"/>
      <c r="L522" s="19"/>
      <c r="M522" s="81">
        <f>IF(C522&gt;A_Stammdaten!$B$12,0,SUM(D522,E522,G522,I522:J522)-SUM(F522,H522,K522:L522))</f>
        <v>0</v>
      </c>
      <c r="N522" s="19"/>
      <c r="O522" s="19"/>
      <c r="P522" s="19"/>
      <c r="Q522" s="81">
        <f t="shared" si="105"/>
        <v>0</v>
      </c>
      <c r="R522" s="82">
        <f>IF(ISBLANK($B522),0,VLOOKUP($B522,Listen!$A$2:$C$45,2,FALSE))</f>
        <v>0</v>
      </c>
      <c r="S522" s="82">
        <f>IF(ISBLANK($B522),0,VLOOKUP($B522,Listen!$A$2:$C$45,3,FALSE))</f>
        <v>0</v>
      </c>
      <c r="T522" s="51">
        <f t="shared" si="97"/>
        <v>0</v>
      </c>
      <c r="U522" s="51">
        <f t="shared" si="96"/>
        <v>0</v>
      </c>
      <c r="V522" s="51">
        <f t="shared" si="96"/>
        <v>0</v>
      </c>
      <c r="W522" s="51">
        <f t="shared" si="96"/>
        <v>0</v>
      </c>
      <c r="X522" s="51">
        <f t="shared" si="96"/>
        <v>0</v>
      </c>
      <c r="Y522" s="51">
        <f t="shared" si="96"/>
        <v>0</v>
      </c>
      <c r="Z522" s="51">
        <f t="shared" si="96"/>
        <v>0</v>
      </c>
      <c r="AA522" s="53">
        <f t="shared" si="95"/>
        <v>0</v>
      </c>
      <c r="AB522" s="53">
        <f>IF(C522=A_Stammdaten!$B$12,D_SAV!$Q522-D_SAV!$AC522,HLOOKUP(A_Stammdaten!$B$12-1,$AD$4:$AJ$1000,ROW(C522)-3,FALSE)-$AC522)</f>
        <v>0</v>
      </c>
      <c r="AC522" s="53">
        <f>HLOOKUP(A_Stammdaten!$B$12,$AD$4:$AJ$1000,ROW(C522)-3,FALSE)</f>
        <v>0</v>
      </c>
      <c r="AD522" s="53">
        <f t="shared" si="98"/>
        <v>0</v>
      </c>
      <c r="AE522" s="53">
        <f t="shared" si="99"/>
        <v>0</v>
      </c>
      <c r="AF522" s="53">
        <f t="shared" si="100"/>
        <v>0</v>
      </c>
      <c r="AG522" s="53">
        <f t="shared" si="101"/>
        <v>0</v>
      </c>
      <c r="AH522" s="53">
        <f t="shared" si="102"/>
        <v>0</v>
      </c>
      <c r="AI522" s="53">
        <f t="shared" si="103"/>
        <v>0</v>
      </c>
      <c r="AJ522" s="53">
        <f t="shared" si="104"/>
        <v>0</v>
      </c>
    </row>
    <row r="523" spans="1:36" x14ac:dyDescent="0.25">
      <c r="A523" s="19"/>
      <c r="B523" s="19"/>
      <c r="C523" s="37"/>
      <c r="D523" s="19"/>
      <c r="E523" s="19"/>
      <c r="F523" s="19"/>
      <c r="G523" s="19"/>
      <c r="H523" s="19"/>
      <c r="I523" s="19"/>
      <c r="J523" s="19"/>
      <c r="K523" s="19"/>
      <c r="L523" s="19"/>
      <c r="M523" s="81">
        <f>IF(C523&gt;A_Stammdaten!$B$12,0,SUM(D523,E523,G523,I523:J523)-SUM(F523,H523,K523:L523))</f>
        <v>0</v>
      </c>
      <c r="N523" s="19"/>
      <c r="O523" s="19"/>
      <c r="P523" s="19"/>
      <c r="Q523" s="81">
        <f t="shared" si="105"/>
        <v>0</v>
      </c>
      <c r="R523" s="82">
        <f>IF(ISBLANK($B523),0,VLOOKUP($B523,Listen!$A$2:$C$45,2,FALSE))</f>
        <v>0</v>
      </c>
      <c r="S523" s="82">
        <f>IF(ISBLANK($B523),0,VLOOKUP($B523,Listen!$A$2:$C$45,3,FALSE))</f>
        <v>0</v>
      </c>
      <c r="T523" s="51">
        <f t="shared" si="97"/>
        <v>0</v>
      </c>
      <c r="U523" s="51">
        <f t="shared" si="96"/>
        <v>0</v>
      </c>
      <c r="V523" s="51">
        <f t="shared" si="96"/>
        <v>0</v>
      </c>
      <c r="W523" s="51">
        <f t="shared" si="96"/>
        <v>0</v>
      </c>
      <c r="X523" s="51">
        <f t="shared" si="96"/>
        <v>0</v>
      </c>
      <c r="Y523" s="51">
        <f t="shared" si="96"/>
        <v>0</v>
      </c>
      <c r="Z523" s="51">
        <f t="shared" si="96"/>
        <v>0</v>
      </c>
      <c r="AA523" s="53">
        <f t="shared" si="95"/>
        <v>0</v>
      </c>
      <c r="AB523" s="53">
        <f>IF(C523=A_Stammdaten!$B$12,D_SAV!$Q523-D_SAV!$AC523,HLOOKUP(A_Stammdaten!$B$12-1,$AD$4:$AJ$1000,ROW(C523)-3,FALSE)-$AC523)</f>
        <v>0</v>
      </c>
      <c r="AC523" s="53">
        <f>HLOOKUP(A_Stammdaten!$B$12,$AD$4:$AJ$1000,ROW(C523)-3,FALSE)</f>
        <v>0</v>
      </c>
      <c r="AD523" s="53">
        <f t="shared" si="98"/>
        <v>0</v>
      </c>
      <c r="AE523" s="53">
        <f t="shared" si="99"/>
        <v>0</v>
      </c>
      <c r="AF523" s="53">
        <f t="shared" si="100"/>
        <v>0</v>
      </c>
      <c r="AG523" s="53">
        <f t="shared" si="101"/>
        <v>0</v>
      </c>
      <c r="AH523" s="53">
        <f t="shared" si="102"/>
        <v>0</v>
      </c>
      <c r="AI523" s="53">
        <f t="shared" si="103"/>
        <v>0</v>
      </c>
      <c r="AJ523" s="53">
        <f t="shared" si="104"/>
        <v>0</v>
      </c>
    </row>
    <row r="524" spans="1:36" x14ac:dyDescent="0.25">
      <c r="A524" s="19"/>
      <c r="B524" s="19"/>
      <c r="C524" s="37"/>
      <c r="D524" s="19"/>
      <c r="E524" s="19"/>
      <c r="F524" s="19"/>
      <c r="G524" s="19"/>
      <c r="H524" s="19"/>
      <c r="I524" s="19"/>
      <c r="J524" s="19"/>
      <c r="K524" s="19"/>
      <c r="L524" s="19"/>
      <c r="M524" s="81">
        <f>IF(C524&gt;A_Stammdaten!$B$12,0,SUM(D524,E524,G524,I524:J524)-SUM(F524,H524,K524:L524))</f>
        <v>0</v>
      </c>
      <c r="N524" s="19"/>
      <c r="O524" s="19"/>
      <c r="P524" s="19"/>
      <c r="Q524" s="81">
        <f t="shared" si="105"/>
        <v>0</v>
      </c>
      <c r="R524" s="82">
        <f>IF(ISBLANK($B524),0,VLOOKUP($B524,Listen!$A$2:$C$45,2,FALSE))</f>
        <v>0</v>
      </c>
      <c r="S524" s="82">
        <f>IF(ISBLANK($B524),0,VLOOKUP($B524,Listen!$A$2:$C$45,3,FALSE))</f>
        <v>0</v>
      </c>
      <c r="T524" s="51">
        <f t="shared" si="97"/>
        <v>0</v>
      </c>
      <c r="U524" s="51">
        <f t="shared" si="96"/>
        <v>0</v>
      </c>
      <c r="V524" s="51">
        <f t="shared" si="96"/>
        <v>0</v>
      </c>
      <c r="W524" s="51">
        <f t="shared" si="96"/>
        <v>0</v>
      </c>
      <c r="X524" s="51">
        <f t="shared" si="96"/>
        <v>0</v>
      </c>
      <c r="Y524" s="51">
        <f t="shared" si="96"/>
        <v>0</v>
      </c>
      <c r="Z524" s="51">
        <f t="shared" si="96"/>
        <v>0</v>
      </c>
      <c r="AA524" s="53">
        <f t="shared" si="95"/>
        <v>0</v>
      </c>
      <c r="AB524" s="53">
        <f>IF(C524=A_Stammdaten!$B$12,D_SAV!$Q524-D_SAV!$AC524,HLOOKUP(A_Stammdaten!$B$12-1,$AD$4:$AJ$1000,ROW(C524)-3,FALSE)-$AC524)</f>
        <v>0</v>
      </c>
      <c r="AC524" s="53">
        <f>HLOOKUP(A_Stammdaten!$B$12,$AD$4:$AJ$1000,ROW(C524)-3,FALSE)</f>
        <v>0</v>
      </c>
      <c r="AD524" s="53">
        <f t="shared" si="98"/>
        <v>0</v>
      </c>
      <c r="AE524" s="53">
        <f t="shared" si="99"/>
        <v>0</v>
      </c>
      <c r="AF524" s="53">
        <f t="shared" si="100"/>
        <v>0</v>
      </c>
      <c r="AG524" s="53">
        <f t="shared" si="101"/>
        <v>0</v>
      </c>
      <c r="AH524" s="53">
        <f t="shared" si="102"/>
        <v>0</v>
      </c>
      <c r="AI524" s="53">
        <f t="shared" si="103"/>
        <v>0</v>
      </c>
      <c r="AJ524" s="53">
        <f t="shared" si="104"/>
        <v>0</v>
      </c>
    </row>
    <row r="525" spans="1:36" x14ac:dyDescent="0.25">
      <c r="A525" s="19"/>
      <c r="B525" s="19"/>
      <c r="C525" s="37"/>
      <c r="D525" s="19"/>
      <c r="E525" s="19"/>
      <c r="F525" s="19"/>
      <c r="G525" s="19"/>
      <c r="H525" s="19"/>
      <c r="I525" s="19"/>
      <c r="J525" s="19"/>
      <c r="K525" s="19"/>
      <c r="L525" s="19"/>
      <c r="M525" s="81">
        <f>IF(C525&gt;A_Stammdaten!$B$12,0,SUM(D525,E525,G525,I525:J525)-SUM(F525,H525,K525:L525))</f>
        <v>0</v>
      </c>
      <c r="N525" s="19"/>
      <c r="O525" s="19"/>
      <c r="P525" s="19"/>
      <c r="Q525" s="81">
        <f t="shared" si="105"/>
        <v>0</v>
      </c>
      <c r="R525" s="82">
        <f>IF(ISBLANK($B525),0,VLOOKUP($B525,Listen!$A$2:$C$45,2,FALSE))</f>
        <v>0</v>
      </c>
      <c r="S525" s="82">
        <f>IF(ISBLANK($B525),0,VLOOKUP($B525,Listen!$A$2:$C$45,3,FALSE))</f>
        <v>0</v>
      </c>
      <c r="T525" s="51">
        <f t="shared" si="97"/>
        <v>0</v>
      </c>
      <c r="U525" s="51">
        <f t="shared" si="96"/>
        <v>0</v>
      </c>
      <c r="V525" s="51">
        <f t="shared" si="96"/>
        <v>0</v>
      </c>
      <c r="W525" s="51">
        <f t="shared" si="96"/>
        <v>0</v>
      </c>
      <c r="X525" s="51">
        <f t="shared" si="96"/>
        <v>0</v>
      </c>
      <c r="Y525" s="51">
        <f t="shared" si="96"/>
        <v>0</v>
      </c>
      <c r="Z525" s="51">
        <f t="shared" si="96"/>
        <v>0</v>
      </c>
      <c r="AA525" s="53">
        <f t="shared" si="95"/>
        <v>0</v>
      </c>
      <c r="AB525" s="53">
        <f>IF(C525=A_Stammdaten!$B$12,D_SAV!$Q525-D_SAV!$AC525,HLOOKUP(A_Stammdaten!$B$12-1,$AD$4:$AJ$1000,ROW(C525)-3,FALSE)-$AC525)</f>
        <v>0</v>
      </c>
      <c r="AC525" s="53">
        <f>HLOOKUP(A_Stammdaten!$B$12,$AD$4:$AJ$1000,ROW(C525)-3,FALSE)</f>
        <v>0</v>
      </c>
      <c r="AD525" s="53">
        <f t="shared" si="98"/>
        <v>0</v>
      </c>
      <c r="AE525" s="53">
        <f t="shared" si="99"/>
        <v>0</v>
      </c>
      <c r="AF525" s="53">
        <f t="shared" si="100"/>
        <v>0</v>
      </c>
      <c r="AG525" s="53">
        <f t="shared" si="101"/>
        <v>0</v>
      </c>
      <c r="AH525" s="53">
        <f t="shared" si="102"/>
        <v>0</v>
      </c>
      <c r="AI525" s="53">
        <f t="shared" si="103"/>
        <v>0</v>
      </c>
      <c r="AJ525" s="53">
        <f t="shared" si="104"/>
        <v>0</v>
      </c>
    </row>
    <row r="526" spans="1:36" x14ac:dyDescent="0.25">
      <c r="A526" s="19"/>
      <c r="B526" s="19"/>
      <c r="C526" s="37"/>
      <c r="D526" s="19"/>
      <c r="E526" s="19"/>
      <c r="F526" s="19"/>
      <c r="G526" s="19"/>
      <c r="H526" s="19"/>
      <c r="I526" s="19"/>
      <c r="J526" s="19"/>
      <c r="K526" s="19"/>
      <c r="L526" s="19"/>
      <c r="M526" s="81">
        <f>IF(C526&gt;A_Stammdaten!$B$12,0,SUM(D526,E526,G526,I526:J526)-SUM(F526,H526,K526:L526))</f>
        <v>0</v>
      </c>
      <c r="N526" s="19"/>
      <c r="O526" s="19"/>
      <c r="P526" s="19"/>
      <c r="Q526" s="81">
        <f t="shared" si="105"/>
        <v>0</v>
      </c>
      <c r="R526" s="82">
        <f>IF(ISBLANK($B526),0,VLOOKUP($B526,Listen!$A$2:$C$45,2,FALSE))</f>
        <v>0</v>
      </c>
      <c r="S526" s="82">
        <f>IF(ISBLANK($B526),0,VLOOKUP($B526,Listen!$A$2:$C$45,3,FALSE))</f>
        <v>0</v>
      </c>
      <c r="T526" s="51">
        <f t="shared" si="97"/>
        <v>0</v>
      </c>
      <c r="U526" s="51">
        <f t="shared" si="96"/>
        <v>0</v>
      </c>
      <c r="V526" s="51">
        <f t="shared" si="96"/>
        <v>0</v>
      </c>
      <c r="W526" s="51">
        <f t="shared" si="96"/>
        <v>0</v>
      </c>
      <c r="X526" s="51">
        <f t="shared" si="96"/>
        <v>0</v>
      </c>
      <c r="Y526" s="51">
        <f t="shared" si="96"/>
        <v>0</v>
      </c>
      <c r="Z526" s="51">
        <f t="shared" si="96"/>
        <v>0</v>
      </c>
      <c r="AA526" s="53">
        <f t="shared" si="95"/>
        <v>0</v>
      </c>
      <c r="AB526" s="53">
        <f>IF(C526=A_Stammdaten!$B$12,D_SAV!$Q526-D_SAV!$AC526,HLOOKUP(A_Stammdaten!$B$12-1,$AD$4:$AJ$1000,ROW(C526)-3,FALSE)-$AC526)</f>
        <v>0</v>
      </c>
      <c r="AC526" s="53">
        <f>HLOOKUP(A_Stammdaten!$B$12,$AD$4:$AJ$1000,ROW(C526)-3,FALSE)</f>
        <v>0</v>
      </c>
      <c r="AD526" s="53">
        <f t="shared" si="98"/>
        <v>0</v>
      </c>
      <c r="AE526" s="53">
        <f t="shared" si="99"/>
        <v>0</v>
      </c>
      <c r="AF526" s="53">
        <f t="shared" si="100"/>
        <v>0</v>
      </c>
      <c r="AG526" s="53">
        <f t="shared" si="101"/>
        <v>0</v>
      </c>
      <c r="AH526" s="53">
        <f t="shared" si="102"/>
        <v>0</v>
      </c>
      <c r="AI526" s="53">
        <f t="shared" si="103"/>
        <v>0</v>
      </c>
      <c r="AJ526" s="53">
        <f t="shared" si="104"/>
        <v>0</v>
      </c>
    </row>
    <row r="527" spans="1:36" x14ac:dyDescent="0.25">
      <c r="A527" s="19"/>
      <c r="B527" s="19"/>
      <c r="C527" s="37"/>
      <c r="D527" s="19"/>
      <c r="E527" s="19"/>
      <c r="F527" s="19"/>
      <c r="G527" s="19"/>
      <c r="H527" s="19"/>
      <c r="I527" s="19"/>
      <c r="J527" s="19"/>
      <c r="K527" s="19"/>
      <c r="L527" s="19"/>
      <c r="M527" s="81">
        <f>IF(C527&gt;A_Stammdaten!$B$12,0,SUM(D527,E527,G527,I527:J527)-SUM(F527,H527,K527:L527))</f>
        <v>0</v>
      </c>
      <c r="N527" s="19"/>
      <c r="O527" s="19"/>
      <c r="P527" s="19"/>
      <c r="Q527" s="81">
        <f t="shared" si="105"/>
        <v>0</v>
      </c>
      <c r="R527" s="82">
        <f>IF(ISBLANK($B527),0,VLOOKUP($B527,Listen!$A$2:$C$45,2,FALSE))</f>
        <v>0</v>
      </c>
      <c r="S527" s="82">
        <f>IF(ISBLANK($B527),0,VLOOKUP($B527,Listen!$A$2:$C$45,3,FALSE))</f>
        <v>0</v>
      </c>
      <c r="T527" s="51">
        <f t="shared" si="97"/>
        <v>0</v>
      </c>
      <c r="U527" s="51">
        <f t="shared" si="96"/>
        <v>0</v>
      </c>
      <c r="V527" s="51">
        <f t="shared" si="96"/>
        <v>0</v>
      </c>
      <c r="W527" s="51">
        <f t="shared" si="96"/>
        <v>0</v>
      </c>
      <c r="X527" s="51">
        <f t="shared" si="96"/>
        <v>0</v>
      </c>
      <c r="Y527" s="51">
        <f t="shared" si="96"/>
        <v>0</v>
      </c>
      <c r="Z527" s="51">
        <f t="shared" si="96"/>
        <v>0</v>
      </c>
      <c r="AA527" s="53">
        <f t="shared" si="95"/>
        <v>0</v>
      </c>
      <c r="AB527" s="53">
        <f>IF(C527=A_Stammdaten!$B$12,D_SAV!$Q527-D_SAV!$AC527,HLOOKUP(A_Stammdaten!$B$12-1,$AD$4:$AJ$1000,ROW(C527)-3,FALSE)-$AC527)</f>
        <v>0</v>
      </c>
      <c r="AC527" s="53">
        <f>HLOOKUP(A_Stammdaten!$B$12,$AD$4:$AJ$1000,ROW(C527)-3,FALSE)</f>
        <v>0</v>
      </c>
      <c r="AD527" s="53">
        <f t="shared" si="98"/>
        <v>0</v>
      </c>
      <c r="AE527" s="53">
        <f t="shared" si="99"/>
        <v>0</v>
      </c>
      <c r="AF527" s="53">
        <f t="shared" si="100"/>
        <v>0</v>
      </c>
      <c r="AG527" s="53">
        <f t="shared" si="101"/>
        <v>0</v>
      </c>
      <c r="AH527" s="53">
        <f t="shared" si="102"/>
        <v>0</v>
      </c>
      <c r="AI527" s="53">
        <f t="shared" si="103"/>
        <v>0</v>
      </c>
      <c r="AJ527" s="53">
        <f t="shared" si="104"/>
        <v>0</v>
      </c>
    </row>
    <row r="528" spans="1:36" x14ac:dyDescent="0.25">
      <c r="A528" s="19"/>
      <c r="B528" s="19"/>
      <c r="C528" s="37"/>
      <c r="D528" s="19"/>
      <c r="E528" s="19"/>
      <c r="F528" s="19"/>
      <c r="G528" s="19"/>
      <c r="H528" s="19"/>
      <c r="I528" s="19"/>
      <c r="J528" s="19"/>
      <c r="K528" s="19"/>
      <c r="L528" s="19"/>
      <c r="M528" s="81">
        <f>IF(C528&gt;A_Stammdaten!$B$12,0,SUM(D528,E528,G528,I528:J528)-SUM(F528,H528,K528:L528))</f>
        <v>0</v>
      </c>
      <c r="N528" s="19"/>
      <c r="O528" s="19"/>
      <c r="P528" s="19"/>
      <c r="Q528" s="81">
        <f t="shared" si="105"/>
        <v>0</v>
      </c>
      <c r="R528" s="82">
        <f>IF(ISBLANK($B528),0,VLOOKUP($B528,Listen!$A$2:$C$45,2,FALSE))</f>
        <v>0</v>
      </c>
      <c r="S528" s="82">
        <f>IF(ISBLANK($B528),0,VLOOKUP($B528,Listen!$A$2:$C$45,3,FALSE))</f>
        <v>0</v>
      </c>
      <c r="T528" s="51">
        <f t="shared" si="97"/>
        <v>0</v>
      </c>
      <c r="U528" s="51">
        <f t="shared" si="96"/>
        <v>0</v>
      </c>
      <c r="V528" s="51">
        <f t="shared" si="96"/>
        <v>0</v>
      </c>
      <c r="W528" s="51">
        <f t="shared" si="96"/>
        <v>0</v>
      </c>
      <c r="X528" s="51">
        <f t="shared" si="96"/>
        <v>0</v>
      </c>
      <c r="Y528" s="51">
        <f t="shared" si="96"/>
        <v>0</v>
      </c>
      <c r="Z528" s="51">
        <f t="shared" si="96"/>
        <v>0</v>
      </c>
      <c r="AA528" s="53">
        <f t="shared" si="95"/>
        <v>0</v>
      </c>
      <c r="AB528" s="53">
        <f>IF(C528=A_Stammdaten!$B$12,D_SAV!$Q528-D_SAV!$AC528,HLOOKUP(A_Stammdaten!$B$12-1,$AD$4:$AJ$1000,ROW(C528)-3,FALSE)-$AC528)</f>
        <v>0</v>
      </c>
      <c r="AC528" s="53">
        <f>HLOOKUP(A_Stammdaten!$B$12,$AD$4:$AJ$1000,ROW(C528)-3,FALSE)</f>
        <v>0</v>
      </c>
      <c r="AD528" s="53">
        <f t="shared" si="98"/>
        <v>0</v>
      </c>
      <c r="AE528" s="53">
        <f t="shared" si="99"/>
        <v>0</v>
      </c>
      <c r="AF528" s="53">
        <f t="shared" si="100"/>
        <v>0</v>
      </c>
      <c r="AG528" s="53">
        <f t="shared" si="101"/>
        <v>0</v>
      </c>
      <c r="AH528" s="53">
        <f t="shared" si="102"/>
        <v>0</v>
      </c>
      <c r="AI528" s="53">
        <f t="shared" si="103"/>
        <v>0</v>
      </c>
      <c r="AJ528" s="53">
        <f t="shared" si="104"/>
        <v>0</v>
      </c>
    </row>
    <row r="529" spans="1:36" x14ac:dyDescent="0.25">
      <c r="A529" s="19"/>
      <c r="B529" s="19"/>
      <c r="C529" s="37"/>
      <c r="D529" s="19"/>
      <c r="E529" s="19"/>
      <c r="F529" s="19"/>
      <c r="G529" s="19"/>
      <c r="H529" s="19"/>
      <c r="I529" s="19"/>
      <c r="J529" s="19"/>
      <c r="K529" s="19"/>
      <c r="L529" s="19"/>
      <c r="M529" s="81">
        <f>IF(C529&gt;A_Stammdaten!$B$12,0,SUM(D529,E529,G529,I529:J529)-SUM(F529,H529,K529:L529))</f>
        <v>0</v>
      </c>
      <c r="N529" s="19"/>
      <c r="O529" s="19"/>
      <c r="P529" s="19"/>
      <c r="Q529" s="81">
        <f t="shared" si="105"/>
        <v>0</v>
      </c>
      <c r="R529" s="82">
        <f>IF(ISBLANK($B529),0,VLOOKUP($B529,Listen!$A$2:$C$45,2,FALSE))</f>
        <v>0</v>
      </c>
      <c r="S529" s="82">
        <f>IF(ISBLANK($B529),0,VLOOKUP($B529,Listen!$A$2:$C$45,3,FALSE))</f>
        <v>0</v>
      </c>
      <c r="T529" s="51">
        <f t="shared" si="97"/>
        <v>0</v>
      </c>
      <c r="U529" s="51">
        <f t="shared" si="96"/>
        <v>0</v>
      </c>
      <c r="V529" s="51">
        <f t="shared" si="96"/>
        <v>0</v>
      </c>
      <c r="W529" s="51">
        <f t="shared" si="96"/>
        <v>0</v>
      </c>
      <c r="X529" s="51">
        <f t="shared" si="96"/>
        <v>0</v>
      </c>
      <c r="Y529" s="51">
        <f t="shared" si="96"/>
        <v>0</v>
      </c>
      <c r="Z529" s="51">
        <f t="shared" si="96"/>
        <v>0</v>
      </c>
      <c r="AA529" s="53">
        <f t="shared" si="95"/>
        <v>0</v>
      </c>
      <c r="AB529" s="53">
        <f>IF(C529=A_Stammdaten!$B$12,D_SAV!$Q529-D_SAV!$AC529,HLOOKUP(A_Stammdaten!$B$12-1,$AD$4:$AJ$1000,ROW(C529)-3,FALSE)-$AC529)</f>
        <v>0</v>
      </c>
      <c r="AC529" s="53">
        <f>HLOOKUP(A_Stammdaten!$B$12,$AD$4:$AJ$1000,ROW(C529)-3,FALSE)</f>
        <v>0</v>
      </c>
      <c r="AD529" s="53">
        <f t="shared" si="98"/>
        <v>0</v>
      </c>
      <c r="AE529" s="53">
        <f t="shared" si="99"/>
        <v>0</v>
      </c>
      <c r="AF529" s="53">
        <f t="shared" si="100"/>
        <v>0</v>
      </c>
      <c r="AG529" s="53">
        <f t="shared" si="101"/>
        <v>0</v>
      </c>
      <c r="AH529" s="53">
        <f t="shared" si="102"/>
        <v>0</v>
      </c>
      <c r="AI529" s="53">
        <f t="shared" si="103"/>
        <v>0</v>
      </c>
      <c r="AJ529" s="53">
        <f t="shared" si="104"/>
        <v>0</v>
      </c>
    </row>
    <row r="530" spans="1:36" x14ac:dyDescent="0.25">
      <c r="A530" s="19"/>
      <c r="B530" s="19"/>
      <c r="C530" s="37"/>
      <c r="D530" s="19"/>
      <c r="E530" s="19"/>
      <c r="F530" s="19"/>
      <c r="G530" s="19"/>
      <c r="H530" s="19"/>
      <c r="I530" s="19"/>
      <c r="J530" s="19"/>
      <c r="K530" s="19"/>
      <c r="L530" s="19"/>
      <c r="M530" s="81">
        <f>IF(C530&gt;A_Stammdaten!$B$12,0,SUM(D530,E530,G530,I530:J530)-SUM(F530,H530,K530:L530))</f>
        <v>0</v>
      </c>
      <c r="N530" s="19"/>
      <c r="O530" s="19"/>
      <c r="P530" s="19"/>
      <c r="Q530" s="81">
        <f t="shared" si="105"/>
        <v>0</v>
      </c>
      <c r="R530" s="82">
        <f>IF(ISBLANK($B530),0,VLOOKUP($B530,Listen!$A$2:$C$45,2,FALSE))</f>
        <v>0</v>
      </c>
      <c r="S530" s="82">
        <f>IF(ISBLANK($B530),0,VLOOKUP($B530,Listen!$A$2:$C$45,3,FALSE))</f>
        <v>0</v>
      </c>
      <c r="T530" s="51">
        <f t="shared" si="97"/>
        <v>0</v>
      </c>
      <c r="U530" s="51">
        <f t="shared" si="96"/>
        <v>0</v>
      </c>
      <c r="V530" s="51">
        <f t="shared" si="96"/>
        <v>0</v>
      </c>
      <c r="W530" s="51">
        <f t="shared" si="96"/>
        <v>0</v>
      </c>
      <c r="X530" s="51">
        <f t="shared" si="96"/>
        <v>0</v>
      </c>
      <c r="Y530" s="51">
        <f t="shared" si="96"/>
        <v>0</v>
      </c>
      <c r="Z530" s="51">
        <f t="shared" si="96"/>
        <v>0</v>
      </c>
      <c r="AA530" s="53">
        <f t="shared" si="95"/>
        <v>0</v>
      </c>
      <c r="AB530" s="53">
        <f>IF(C530=A_Stammdaten!$B$12,D_SAV!$Q530-D_SAV!$AC530,HLOOKUP(A_Stammdaten!$B$12-1,$AD$4:$AJ$1000,ROW(C530)-3,FALSE)-$AC530)</f>
        <v>0</v>
      </c>
      <c r="AC530" s="53">
        <f>HLOOKUP(A_Stammdaten!$B$12,$AD$4:$AJ$1000,ROW(C530)-3,FALSE)</f>
        <v>0</v>
      </c>
      <c r="AD530" s="53">
        <f t="shared" si="98"/>
        <v>0</v>
      </c>
      <c r="AE530" s="53">
        <f t="shared" si="99"/>
        <v>0</v>
      </c>
      <c r="AF530" s="53">
        <f t="shared" si="100"/>
        <v>0</v>
      </c>
      <c r="AG530" s="53">
        <f t="shared" si="101"/>
        <v>0</v>
      </c>
      <c r="AH530" s="53">
        <f t="shared" si="102"/>
        <v>0</v>
      </c>
      <c r="AI530" s="53">
        <f t="shared" si="103"/>
        <v>0</v>
      </c>
      <c r="AJ530" s="53">
        <f t="shared" si="104"/>
        <v>0</v>
      </c>
    </row>
    <row r="531" spans="1:36" x14ac:dyDescent="0.25">
      <c r="A531" s="19"/>
      <c r="B531" s="19"/>
      <c r="C531" s="37"/>
      <c r="D531" s="19"/>
      <c r="E531" s="19"/>
      <c r="F531" s="19"/>
      <c r="G531" s="19"/>
      <c r="H531" s="19"/>
      <c r="I531" s="19"/>
      <c r="J531" s="19"/>
      <c r="K531" s="19"/>
      <c r="L531" s="19"/>
      <c r="M531" s="81">
        <f>IF(C531&gt;A_Stammdaten!$B$12,0,SUM(D531,E531,G531,I531:J531)-SUM(F531,H531,K531:L531))</f>
        <v>0</v>
      </c>
      <c r="N531" s="19"/>
      <c r="O531" s="19"/>
      <c r="P531" s="19"/>
      <c r="Q531" s="81">
        <f t="shared" si="105"/>
        <v>0</v>
      </c>
      <c r="R531" s="82">
        <f>IF(ISBLANK($B531),0,VLOOKUP($B531,Listen!$A$2:$C$45,2,FALSE))</f>
        <v>0</v>
      </c>
      <c r="S531" s="82">
        <f>IF(ISBLANK($B531),0,VLOOKUP($B531,Listen!$A$2:$C$45,3,FALSE))</f>
        <v>0</v>
      </c>
      <c r="T531" s="51">
        <f t="shared" si="97"/>
        <v>0</v>
      </c>
      <c r="U531" s="51">
        <f t="shared" si="96"/>
        <v>0</v>
      </c>
      <c r="V531" s="51">
        <f t="shared" si="96"/>
        <v>0</v>
      </c>
      <c r="W531" s="51">
        <f t="shared" si="96"/>
        <v>0</v>
      </c>
      <c r="X531" s="51">
        <f t="shared" si="96"/>
        <v>0</v>
      </c>
      <c r="Y531" s="51">
        <f t="shared" si="96"/>
        <v>0</v>
      </c>
      <c r="Z531" s="51">
        <f t="shared" si="96"/>
        <v>0</v>
      </c>
      <c r="AA531" s="53">
        <f t="shared" si="95"/>
        <v>0</v>
      </c>
      <c r="AB531" s="53">
        <f>IF(C531=A_Stammdaten!$B$12,D_SAV!$Q531-D_SAV!$AC531,HLOOKUP(A_Stammdaten!$B$12-1,$AD$4:$AJ$1000,ROW(C531)-3,FALSE)-$AC531)</f>
        <v>0</v>
      </c>
      <c r="AC531" s="53">
        <f>HLOOKUP(A_Stammdaten!$B$12,$AD$4:$AJ$1000,ROW(C531)-3,FALSE)</f>
        <v>0</v>
      </c>
      <c r="AD531" s="53">
        <f t="shared" si="98"/>
        <v>0</v>
      </c>
      <c r="AE531" s="53">
        <f t="shared" si="99"/>
        <v>0</v>
      </c>
      <c r="AF531" s="53">
        <f t="shared" si="100"/>
        <v>0</v>
      </c>
      <c r="AG531" s="53">
        <f t="shared" si="101"/>
        <v>0</v>
      </c>
      <c r="AH531" s="53">
        <f t="shared" si="102"/>
        <v>0</v>
      </c>
      <c r="AI531" s="53">
        <f t="shared" si="103"/>
        <v>0</v>
      </c>
      <c r="AJ531" s="53">
        <f t="shared" si="104"/>
        <v>0</v>
      </c>
    </row>
    <row r="532" spans="1:36" x14ac:dyDescent="0.25">
      <c r="A532" s="19"/>
      <c r="B532" s="19"/>
      <c r="C532" s="37"/>
      <c r="D532" s="19"/>
      <c r="E532" s="19"/>
      <c r="F532" s="19"/>
      <c r="G532" s="19"/>
      <c r="H532" s="19"/>
      <c r="I532" s="19"/>
      <c r="J532" s="19"/>
      <c r="K532" s="19"/>
      <c r="L532" s="19"/>
      <c r="M532" s="81">
        <f>IF(C532&gt;A_Stammdaten!$B$12,0,SUM(D532,E532,G532,I532:J532)-SUM(F532,H532,K532:L532))</f>
        <v>0</v>
      </c>
      <c r="N532" s="19"/>
      <c r="O532" s="19"/>
      <c r="P532" s="19"/>
      <c r="Q532" s="81">
        <f t="shared" si="105"/>
        <v>0</v>
      </c>
      <c r="R532" s="82">
        <f>IF(ISBLANK($B532),0,VLOOKUP($B532,Listen!$A$2:$C$45,2,FALSE))</f>
        <v>0</v>
      </c>
      <c r="S532" s="82">
        <f>IF(ISBLANK($B532),0,VLOOKUP($B532,Listen!$A$2:$C$45,3,FALSE))</f>
        <v>0</v>
      </c>
      <c r="T532" s="51">
        <f t="shared" si="97"/>
        <v>0</v>
      </c>
      <c r="U532" s="51">
        <f t="shared" si="96"/>
        <v>0</v>
      </c>
      <c r="V532" s="51">
        <f t="shared" si="96"/>
        <v>0</v>
      </c>
      <c r="W532" s="51">
        <f t="shared" si="96"/>
        <v>0</v>
      </c>
      <c r="X532" s="51">
        <f t="shared" si="96"/>
        <v>0</v>
      </c>
      <c r="Y532" s="51">
        <f t="shared" si="96"/>
        <v>0</v>
      </c>
      <c r="Z532" s="51">
        <f t="shared" si="96"/>
        <v>0</v>
      </c>
      <c r="AA532" s="53">
        <f t="shared" si="95"/>
        <v>0</v>
      </c>
      <c r="AB532" s="53">
        <f>IF(C532=A_Stammdaten!$B$12,D_SAV!$Q532-D_SAV!$AC532,HLOOKUP(A_Stammdaten!$B$12-1,$AD$4:$AJ$1000,ROW(C532)-3,FALSE)-$AC532)</f>
        <v>0</v>
      </c>
      <c r="AC532" s="53">
        <f>HLOOKUP(A_Stammdaten!$B$12,$AD$4:$AJ$1000,ROW(C532)-3,FALSE)</f>
        <v>0</v>
      </c>
      <c r="AD532" s="53">
        <f t="shared" si="98"/>
        <v>0</v>
      </c>
      <c r="AE532" s="53">
        <f t="shared" si="99"/>
        <v>0</v>
      </c>
      <c r="AF532" s="53">
        <f t="shared" si="100"/>
        <v>0</v>
      </c>
      <c r="AG532" s="53">
        <f t="shared" si="101"/>
        <v>0</v>
      </c>
      <c r="AH532" s="53">
        <f t="shared" si="102"/>
        <v>0</v>
      </c>
      <c r="AI532" s="53">
        <f t="shared" si="103"/>
        <v>0</v>
      </c>
      <c r="AJ532" s="53">
        <f t="shared" si="104"/>
        <v>0</v>
      </c>
    </row>
    <row r="533" spans="1:36" x14ac:dyDescent="0.25">
      <c r="A533" s="19"/>
      <c r="B533" s="19"/>
      <c r="C533" s="37"/>
      <c r="D533" s="19"/>
      <c r="E533" s="19"/>
      <c r="F533" s="19"/>
      <c r="G533" s="19"/>
      <c r="H533" s="19"/>
      <c r="I533" s="19"/>
      <c r="J533" s="19"/>
      <c r="K533" s="19"/>
      <c r="L533" s="19"/>
      <c r="M533" s="81">
        <f>IF(C533&gt;A_Stammdaten!$B$12,0,SUM(D533,E533,G533,I533:J533)-SUM(F533,H533,K533:L533))</f>
        <v>0</v>
      </c>
      <c r="N533" s="19"/>
      <c r="O533" s="19"/>
      <c r="P533" s="19"/>
      <c r="Q533" s="81">
        <f t="shared" si="105"/>
        <v>0</v>
      </c>
      <c r="R533" s="82">
        <f>IF(ISBLANK($B533),0,VLOOKUP($B533,Listen!$A$2:$C$45,2,FALSE))</f>
        <v>0</v>
      </c>
      <c r="S533" s="82">
        <f>IF(ISBLANK($B533),0,VLOOKUP($B533,Listen!$A$2:$C$45,3,FALSE))</f>
        <v>0</v>
      </c>
      <c r="T533" s="51">
        <f t="shared" si="97"/>
        <v>0</v>
      </c>
      <c r="U533" s="51">
        <f t="shared" si="96"/>
        <v>0</v>
      </c>
      <c r="V533" s="51">
        <f t="shared" si="96"/>
        <v>0</v>
      </c>
      <c r="W533" s="51">
        <f t="shared" si="96"/>
        <v>0</v>
      </c>
      <c r="X533" s="51">
        <f t="shared" si="96"/>
        <v>0</v>
      </c>
      <c r="Y533" s="51">
        <f t="shared" si="96"/>
        <v>0</v>
      </c>
      <c r="Z533" s="51">
        <f t="shared" si="96"/>
        <v>0</v>
      </c>
      <c r="AA533" s="53">
        <f t="shared" si="95"/>
        <v>0</v>
      </c>
      <c r="AB533" s="53">
        <f>IF(C533=A_Stammdaten!$B$12,D_SAV!$Q533-D_SAV!$AC533,HLOOKUP(A_Stammdaten!$B$12-1,$AD$4:$AJ$1000,ROW(C533)-3,FALSE)-$AC533)</f>
        <v>0</v>
      </c>
      <c r="AC533" s="53">
        <f>HLOOKUP(A_Stammdaten!$B$12,$AD$4:$AJ$1000,ROW(C533)-3,FALSE)</f>
        <v>0</v>
      </c>
      <c r="AD533" s="53">
        <f t="shared" si="98"/>
        <v>0</v>
      </c>
      <c r="AE533" s="53">
        <f t="shared" si="99"/>
        <v>0</v>
      </c>
      <c r="AF533" s="53">
        <f t="shared" si="100"/>
        <v>0</v>
      </c>
      <c r="AG533" s="53">
        <f t="shared" si="101"/>
        <v>0</v>
      </c>
      <c r="AH533" s="53">
        <f t="shared" si="102"/>
        <v>0</v>
      </c>
      <c r="AI533" s="53">
        <f t="shared" si="103"/>
        <v>0</v>
      </c>
      <c r="AJ533" s="53">
        <f t="shared" si="104"/>
        <v>0</v>
      </c>
    </row>
    <row r="534" spans="1:36" x14ac:dyDescent="0.25">
      <c r="A534" s="19"/>
      <c r="B534" s="19"/>
      <c r="C534" s="37"/>
      <c r="D534" s="19"/>
      <c r="E534" s="19"/>
      <c r="F534" s="19"/>
      <c r="G534" s="19"/>
      <c r="H534" s="19"/>
      <c r="I534" s="19"/>
      <c r="J534" s="19"/>
      <c r="K534" s="19"/>
      <c r="L534" s="19"/>
      <c r="M534" s="81">
        <f>IF(C534&gt;A_Stammdaten!$B$12,0,SUM(D534,E534,G534,I534:J534)-SUM(F534,H534,K534:L534))</f>
        <v>0</v>
      </c>
      <c r="N534" s="19"/>
      <c r="O534" s="19"/>
      <c r="P534" s="19"/>
      <c r="Q534" s="81">
        <f t="shared" si="105"/>
        <v>0</v>
      </c>
      <c r="R534" s="82">
        <f>IF(ISBLANK($B534),0,VLOOKUP($B534,Listen!$A$2:$C$45,2,FALSE))</f>
        <v>0</v>
      </c>
      <c r="S534" s="82">
        <f>IF(ISBLANK($B534),0,VLOOKUP($B534,Listen!$A$2:$C$45,3,FALSE))</f>
        <v>0</v>
      </c>
      <c r="T534" s="51">
        <f t="shared" si="97"/>
        <v>0</v>
      </c>
      <c r="U534" s="51">
        <f t="shared" si="96"/>
        <v>0</v>
      </c>
      <c r="V534" s="51">
        <f t="shared" si="96"/>
        <v>0</v>
      </c>
      <c r="W534" s="51">
        <f t="shared" si="96"/>
        <v>0</v>
      </c>
      <c r="X534" s="51">
        <f t="shared" si="96"/>
        <v>0</v>
      </c>
      <c r="Y534" s="51">
        <f t="shared" si="96"/>
        <v>0</v>
      </c>
      <c r="Z534" s="51">
        <f t="shared" si="96"/>
        <v>0</v>
      </c>
      <c r="AA534" s="53">
        <f t="shared" si="95"/>
        <v>0</v>
      </c>
      <c r="AB534" s="53">
        <f>IF(C534=A_Stammdaten!$B$12,D_SAV!$Q534-D_SAV!$AC534,HLOOKUP(A_Stammdaten!$B$12-1,$AD$4:$AJ$1000,ROW(C534)-3,FALSE)-$AC534)</f>
        <v>0</v>
      </c>
      <c r="AC534" s="53">
        <f>HLOOKUP(A_Stammdaten!$B$12,$AD$4:$AJ$1000,ROW(C534)-3,FALSE)</f>
        <v>0</v>
      </c>
      <c r="AD534" s="53">
        <f t="shared" si="98"/>
        <v>0</v>
      </c>
      <c r="AE534" s="53">
        <f t="shared" si="99"/>
        <v>0</v>
      </c>
      <c r="AF534" s="53">
        <f t="shared" si="100"/>
        <v>0</v>
      </c>
      <c r="AG534" s="53">
        <f t="shared" si="101"/>
        <v>0</v>
      </c>
      <c r="AH534" s="53">
        <f t="shared" si="102"/>
        <v>0</v>
      </c>
      <c r="AI534" s="53">
        <f t="shared" si="103"/>
        <v>0</v>
      </c>
      <c r="AJ534" s="53">
        <f t="shared" si="104"/>
        <v>0</v>
      </c>
    </row>
    <row r="535" spans="1:36" x14ac:dyDescent="0.25">
      <c r="A535" s="19"/>
      <c r="B535" s="19"/>
      <c r="C535" s="37"/>
      <c r="D535" s="19"/>
      <c r="E535" s="19"/>
      <c r="F535" s="19"/>
      <c r="G535" s="19"/>
      <c r="H535" s="19"/>
      <c r="I535" s="19"/>
      <c r="J535" s="19"/>
      <c r="K535" s="19"/>
      <c r="L535" s="19"/>
      <c r="M535" s="81">
        <f>IF(C535&gt;A_Stammdaten!$B$12,0,SUM(D535,E535,G535,I535:J535)-SUM(F535,H535,K535:L535))</f>
        <v>0</v>
      </c>
      <c r="N535" s="19"/>
      <c r="O535" s="19"/>
      <c r="P535" s="19"/>
      <c r="Q535" s="81">
        <f t="shared" si="105"/>
        <v>0</v>
      </c>
      <c r="R535" s="82">
        <f>IF(ISBLANK($B535),0,VLOOKUP($B535,Listen!$A$2:$C$45,2,FALSE))</f>
        <v>0</v>
      </c>
      <c r="S535" s="82">
        <f>IF(ISBLANK($B535),0,VLOOKUP($B535,Listen!$A$2:$C$45,3,FALSE))</f>
        <v>0</v>
      </c>
      <c r="T535" s="51">
        <f t="shared" si="97"/>
        <v>0</v>
      </c>
      <c r="U535" s="51">
        <f t="shared" si="96"/>
        <v>0</v>
      </c>
      <c r="V535" s="51">
        <f t="shared" si="96"/>
        <v>0</v>
      </c>
      <c r="W535" s="51">
        <f t="shared" si="96"/>
        <v>0</v>
      </c>
      <c r="X535" s="51">
        <f t="shared" si="96"/>
        <v>0</v>
      </c>
      <c r="Y535" s="51">
        <f t="shared" si="96"/>
        <v>0</v>
      </c>
      <c r="Z535" s="51">
        <f t="shared" ref="U535:Z578" si="106">$R535</f>
        <v>0</v>
      </c>
      <c r="AA535" s="53">
        <f t="shared" si="95"/>
        <v>0</v>
      </c>
      <c r="AB535" s="53">
        <f>IF(C535=A_Stammdaten!$B$12,D_SAV!$Q535-D_SAV!$AC535,HLOOKUP(A_Stammdaten!$B$12-1,$AD$4:$AJ$1000,ROW(C535)-3,FALSE)-$AC535)</f>
        <v>0</v>
      </c>
      <c r="AC535" s="53">
        <f>HLOOKUP(A_Stammdaten!$B$12,$AD$4:$AJ$1000,ROW(C535)-3,FALSE)</f>
        <v>0</v>
      </c>
      <c r="AD535" s="53">
        <f t="shared" si="98"/>
        <v>0</v>
      </c>
      <c r="AE535" s="53">
        <f t="shared" si="99"/>
        <v>0</v>
      </c>
      <c r="AF535" s="53">
        <f t="shared" si="100"/>
        <v>0</v>
      </c>
      <c r="AG535" s="53">
        <f t="shared" si="101"/>
        <v>0</v>
      </c>
      <c r="AH535" s="53">
        <f t="shared" si="102"/>
        <v>0</v>
      </c>
      <c r="AI535" s="53">
        <f t="shared" si="103"/>
        <v>0</v>
      </c>
      <c r="AJ535" s="53">
        <f t="shared" si="104"/>
        <v>0</v>
      </c>
    </row>
    <row r="536" spans="1:36" x14ac:dyDescent="0.25">
      <c r="A536" s="19"/>
      <c r="B536" s="19"/>
      <c r="C536" s="37"/>
      <c r="D536" s="19"/>
      <c r="E536" s="19"/>
      <c r="F536" s="19"/>
      <c r="G536" s="19"/>
      <c r="H536" s="19"/>
      <c r="I536" s="19"/>
      <c r="J536" s="19"/>
      <c r="K536" s="19"/>
      <c r="L536" s="19"/>
      <c r="M536" s="81">
        <f>IF(C536&gt;A_Stammdaten!$B$12,0,SUM(D536,E536,G536,I536:J536)-SUM(F536,H536,K536:L536))</f>
        <v>0</v>
      </c>
      <c r="N536" s="19"/>
      <c r="O536" s="19"/>
      <c r="P536" s="19"/>
      <c r="Q536" s="81">
        <f t="shared" si="105"/>
        <v>0</v>
      </c>
      <c r="R536" s="82">
        <f>IF(ISBLANK($B536),0,VLOOKUP($B536,Listen!$A$2:$C$45,2,FALSE))</f>
        <v>0</v>
      </c>
      <c r="S536" s="82">
        <f>IF(ISBLANK($B536),0,VLOOKUP($B536,Listen!$A$2:$C$45,3,FALSE))</f>
        <v>0</v>
      </c>
      <c r="T536" s="51">
        <f t="shared" si="97"/>
        <v>0</v>
      </c>
      <c r="U536" s="51">
        <f t="shared" si="106"/>
        <v>0</v>
      </c>
      <c r="V536" s="51">
        <f t="shared" si="106"/>
        <v>0</v>
      </c>
      <c r="W536" s="51">
        <f t="shared" si="106"/>
        <v>0</v>
      </c>
      <c r="X536" s="51">
        <f t="shared" si="106"/>
        <v>0</v>
      </c>
      <c r="Y536" s="51">
        <f t="shared" si="106"/>
        <v>0</v>
      </c>
      <c r="Z536" s="51">
        <f t="shared" si="106"/>
        <v>0</v>
      </c>
      <c r="AA536" s="53">
        <f t="shared" si="95"/>
        <v>0</v>
      </c>
      <c r="AB536" s="53">
        <f>IF(C536=A_Stammdaten!$B$12,D_SAV!$Q536-D_SAV!$AC536,HLOOKUP(A_Stammdaten!$B$12-1,$AD$4:$AJ$1000,ROW(C536)-3,FALSE)-$AC536)</f>
        <v>0</v>
      </c>
      <c r="AC536" s="53">
        <f>HLOOKUP(A_Stammdaten!$B$12,$AD$4:$AJ$1000,ROW(C536)-3,FALSE)</f>
        <v>0</v>
      </c>
      <c r="AD536" s="53">
        <f t="shared" si="98"/>
        <v>0</v>
      </c>
      <c r="AE536" s="53">
        <f t="shared" si="99"/>
        <v>0</v>
      </c>
      <c r="AF536" s="53">
        <f t="shared" si="100"/>
        <v>0</v>
      </c>
      <c r="AG536" s="53">
        <f t="shared" si="101"/>
        <v>0</v>
      </c>
      <c r="AH536" s="53">
        <f t="shared" si="102"/>
        <v>0</v>
      </c>
      <c r="AI536" s="53">
        <f t="shared" si="103"/>
        <v>0</v>
      </c>
      <c r="AJ536" s="53">
        <f t="shared" si="104"/>
        <v>0</v>
      </c>
    </row>
    <row r="537" spans="1:36" x14ac:dyDescent="0.25">
      <c r="A537" s="19"/>
      <c r="B537" s="19"/>
      <c r="C537" s="37"/>
      <c r="D537" s="19"/>
      <c r="E537" s="19"/>
      <c r="F537" s="19"/>
      <c r="G537" s="19"/>
      <c r="H537" s="19"/>
      <c r="I537" s="19"/>
      <c r="J537" s="19"/>
      <c r="K537" s="19"/>
      <c r="L537" s="19"/>
      <c r="M537" s="81">
        <f>IF(C537&gt;A_Stammdaten!$B$12,0,SUM(D537,E537,G537,I537:J537)-SUM(F537,H537,K537:L537))</f>
        <v>0</v>
      </c>
      <c r="N537" s="19"/>
      <c r="O537" s="19"/>
      <c r="P537" s="19"/>
      <c r="Q537" s="81">
        <f t="shared" si="105"/>
        <v>0</v>
      </c>
      <c r="R537" s="82">
        <f>IF(ISBLANK($B537),0,VLOOKUP($B537,Listen!$A$2:$C$45,2,FALSE))</f>
        <v>0</v>
      </c>
      <c r="S537" s="82">
        <f>IF(ISBLANK($B537),0,VLOOKUP($B537,Listen!$A$2:$C$45,3,FALSE))</f>
        <v>0</v>
      </c>
      <c r="T537" s="51">
        <f t="shared" si="97"/>
        <v>0</v>
      </c>
      <c r="U537" s="51">
        <f t="shared" si="106"/>
        <v>0</v>
      </c>
      <c r="V537" s="51">
        <f t="shared" si="106"/>
        <v>0</v>
      </c>
      <c r="W537" s="51">
        <f t="shared" si="106"/>
        <v>0</v>
      </c>
      <c r="X537" s="51">
        <f t="shared" si="106"/>
        <v>0</v>
      </c>
      <c r="Y537" s="51">
        <f t="shared" si="106"/>
        <v>0</v>
      </c>
      <c r="Z537" s="51">
        <f t="shared" si="106"/>
        <v>0</v>
      </c>
      <c r="AA537" s="53">
        <f t="shared" si="95"/>
        <v>0</v>
      </c>
      <c r="AB537" s="53">
        <f>IF(C537=A_Stammdaten!$B$12,D_SAV!$Q537-D_SAV!$AC537,HLOOKUP(A_Stammdaten!$B$12-1,$AD$4:$AJ$1000,ROW(C537)-3,FALSE)-$AC537)</f>
        <v>0</v>
      </c>
      <c r="AC537" s="53">
        <f>HLOOKUP(A_Stammdaten!$B$12,$AD$4:$AJ$1000,ROW(C537)-3,FALSE)</f>
        <v>0</v>
      </c>
      <c r="AD537" s="53">
        <f t="shared" si="98"/>
        <v>0</v>
      </c>
      <c r="AE537" s="53">
        <f t="shared" si="99"/>
        <v>0</v>
      </c>
      <c r="AF537" s="53">
        <f t="shared" si="100"/>
        <v>0</v>
      </c>
      <c r="AG537" s="53">
        <f t="shared" si="101"/>
        <v>0</v>
      </c>
      <c r="AH537" s="53">
        <f t="shared" si="102"/>
        <v>0</v>
      </c>
      <c r="AI537" s="53">
        <f t="shared" si="103"/>
        <v>0</v>
      </c>
      <c r="AJ537" s="53">
        <f t="shared" si="104"/>
        <v>0</v>
      </c>
    </row>
    <row r="538" spans="1:36" x14ac:dyDescent="0.25">
      <c r="A538" s="19"/>
      <c r="B538" s="19"/>
      <c r="C538" s="37"/>
      <c r="D538" s="19"/>
      <c r="E538" s="19"/>
      <c r="F538" s="19"/>
      <c r="G538" s="19"/>
      <c r="H538" s="19"/>
      <c r="I538" s="19"/>
      <c r="J538" s="19"/>
      <c r="K538" s="19"/>
      <c r="L538" s="19"/>
      <c r="M538" s="81">
        <f>IF(C538&gt;A_Stammdaten!$B$12,0,SUM(D538,E538,G538,I538:J538)-SUM(F538,H538,K538:L538))</f>
        <v>0</v>
      </c>
      <c r="N538" s="19"/>
      <c r="O538" s="19"/>
      <c r="P538" s="19"/>
      <c r="Q538" s="81">
        <f t="shared" si="105"/>
        <v>0</v>
      </c>
      <c r="R538" s="82">
        <f>IF(ISBLANK($B538),0,VLOOKUP($B538,Listen!$A$2:$C$45,2,FALSE))</f>
        <v>0</v>
      </c>
      <c r="S538" s="82">
        <f>IF(ISBLANK($B538),0,VLOOKUP($B538,Listen!$A$2:$C$45,3,FALSE))</f>
        <v>0</v>
      </c>
      <c r="T538" s="51">
        <f t="shared" si="97"/>
        <v>0</v>
      </c>
      <c r="U538" s="51">
        <f t="shared" si="106"/>
        <v>0</v>
      </c>
      <c r="V538" s="51">
        <f t="shared" si="106"/>
        <v>0</v>
      </c>
      <c r="W538" s="51">
        <f t="shared" si="106"/>
        <v>0</v>
      </c>
      <c r="X538" s="51">
        <f t="shared" si="106"/>
        <v>0</v>
      </c>
      <c r="Y538" s="51">
        <f t="shared" si="106"/>
        <v>0</v>
      </c>
      <c r="Z538" s="51">
        <f t="shared" si="106"/>
        <v>0</v>
      </c>
      <c r="AA538" s="53">
        <f t="shared" si="95"/>
        <v>0</v>
      </c>
      <c r="AB538" s="53">
        <f>IF(C538=A_Stammdaten!$B$12,D_SAV!$Q538-D_SAV!$AC538,HLOOKUP(A_Stammdaten!$B$12-1,$AD$4:$AJ$1000,ROW(C538)-3,FALSE)-$AC538)</f>
        <v>0</v>
      </c>
      <c r="AC538" s="53">
        <f>HLOOKUP(A_Stammdaten!$B$12,$AD$4:$AJ$1000,ROW(C538)-3,FALSE)</f>
        <v>0</v>
      </c>
      <c r="AD538" s="53">
        <f t="shared" si="98"/>
        <v>0</v>
      </c>
      <c r="AE538" s="53">
        <f t="shared" si="99"/>
        <v>0</v>
      </c>
      <c r="AF538" s="53">
        <f t="shared" si="100"/>
        <v>0</v>
      </c>
      <c r="AG538" s="53">
        <f t="shared" si="101"/>
        <v>0</v>
      </c>
      <c r="AH538" s="53">
        <f t="shared" si="102"/>
        <v>0</v>
      </c>
      <c r="AI538" s="53">
        <f t="shared" si="103"/>
        <v>0</v>
      </c>
      <c r="AJ538" s="53">
        <f t="shared" si="104"/>
        <v>0</v>
      </c>
    </row>
    <row r="539" spans="1:36" x14ac:dyDescent="0.25">
      <c r="A539" s="19"/>
      <c r="B539" s="19"/>
      <c r="C539" s="37"/>
      <c r="D539" s="19"/>
      <c r="E539" s="19"/>
      <c r="F539" s="19"/>
      <c r="G539" s="19"/>
      <c r="H539" s="19"/>
      <c r="I539" s="19"/>
      <c r="J539" s="19"/>
      <c r="K539" s="19"/>
      <c r="L539" s="19"/>
      <c r="M539" s="81">
        <f>IF(C539&gt;A_Stammdaten!$B$12,0,SUM(D539,E539,G539,I539:J539)-SUM(F539,H539,K539:L539))</f>
        <v>0</v>
      </c>
      <c r="N539" s="19"/>
      <c r="O539" s="19"/>
      <c r="P539" s="19"/>
      <c r="Q539" s="81">
        <f t="shared" si="105"/>
        <v>0</v>
      </c>
      <c r="R539" s="82">
        <f>IF(ISBLANK($B539),0,VLOOKUP($B539,Listen!$A$2:$C$45,2,FALSE))</f>
        <v>0</v>
      </c>
      <c r="S539" s="82">
        <f>IF(ISBLANK($B539),0,VLOOKUP($B539,Listen!$A$2:$C$45,3,FALSE))</f>
        <v>0</v>
      </c>
      <c r="T539" s="51">
        <f t="shared" si="97"/>
        <v>0</v>
      </c>
      <c r="U539" s="51">
        <f t="shared" si="106"/>
        <v>0</v>
      </c>
      <c r="V539" s="51">
        <f t="shared" si="106"/>
        <v>0</v>
      </c>
      <c r="W539" s="51">
        <f t="shared" si="106"/>
        <v>0</v>
      </c>
      <c r="X539" s="51">
        <f t="shared" si="106"/>
        <v>0</v>
      </c>
      <c r="Y539" s="51">
        <f t="shared" si="106"/>
        <v>0</v>
      </c>
      <c r="Z539" s="51">
        <f t="shared" si="106"/>
        <v>0</v>
      </c>
      <c r="AA539" s="53">
        <f t="shared" si="95"/>
        <v>0</v>
      </c>
      <c r="AB539" s="53">
        <f>IF(C539=A_Stammdaten!$B$12,D_SAV!$Q539-D_SAV!$AC539,HLOOKUP(A_Stammdaten!$B$12-1,$AD$4:$AJ$1000,ROW(C539)-3,FALSE)-$AC539)</f>
        <v>0</v>
      </c>
      <c r="AC539" s="53">
        <f>HLOOKUP(A_Stammdaten!$B$12,$AD$4:$AJ$1000,ROW(C539)-3,FALSE)</f>
        <v>0</v>
      </c>
      <c r="AD539" s="53">
        <f t="shared" si="98"/>
        <v>0</v>
      </c>
      <c r="AE539" s="53">
        <f t="shared" si="99"/>
        <v>0</v>
      </c>
      <c r="AF539" s="53">
        <f t="shared" si="100"/>
        <v>0</v>
      </c>
      <c r="AG539" s="53">
        <f t="shared" si="101"/>
        <v>0</v>
      </c>
      <c r="AH539" s="53">
        <f t="shared" si="102"/>
        <v>0</v>
      </c>
      <c r="AI539" s="53">
        <f t="shared" si="103"/>
        <v>0</v>
      </c>
      <c r="AJ539" s="53">
        <f t="shared" si="104"/>
        <v>0</v>
      </c>
    </row>
    <row r="540" spans="1:36" x14ac:dyDescent="0.25">
      <c r="A540" s="19"/>
      <c r="B540" s="19"/>
      <c r="C540" s="37"/>
      <c r="D540" s="19"/>
      <c r="E540" s="19"/>
      <c r="F540" s="19"/>
      <c r="G540" s="19"/>
      <c r="H540" s="19"/>
      <c r="I540" s="19"/>
      <c r="J540" s="19"/>
      <c r="K540" s="19"/>
      <c r="L540" s="19"/>
      <c r="M540" s="81">
        <f>IF(C540&gt;A_Stammdaten!$B$12,0,SUM(D540,E540,G540,I540:J540)-SUM(F540,H540,K540:L540))</f>
        <v>0</v>
      </c>
      <c r="N540" s="19"/>
      <c r="O540" s="19"/>
      <c r="P540" s="19"/>
      <c r="Q540" s="81">
        <f t="shared" si="105"/>
        <v>0</v>
      </c>
      <c r="R540" s="82">
        <f>IF(ISBLANK($B540),0,VLOOKUP($B540,Listen!$A$2:$C$45,2,FALSE))</f>
        <v>0</v>
      </c>
      <c r="S540" s="82">
        <f>IF(ISBLANK($B540),0,VLOOKUP($B540,Listen!$A$2:$C$45,3,FALSE))</f>
        <v>0</v>
      </c>
      <c r="T540" s="51">
        <f t="shared" si="97"/>
        <v>0</v>
      </c>
      <c r="U540" s="51">
        <f t="shared" si="106"/>
        <v>0</v>
      </c>
      <c r="V540" s="51">
        <f t="shared" si="106"/>
        <v>0</v>
      </c>
      <c r="W540" s="51">
        <f t="shared" si="106"/>
        <v>0</v>
      </c>
      <c r="X540" s="51">
        <f t="shared" si="106"/>
        <v>0</v>
      </c>
      <c r="Y540" s="51">
        <f t="shared" si="106"/>
        <v>0</v>
      </c>
      <c r="Z540" s="51">
        <f t="shared" si="106"/>
        <v>0</v>
      </c>
      <c r="AA540" s="53">
        <f t="shared" si="95"/>
        <v>0</v>
      </c>
      <c r="AB540" s="53">
        <f>IF(C540=A_Stammdaten!$B$12,D_SAV!$Q540-D_SAV!$AC540,HLOOKUP(A_Stammdaten!$B$12-1,$AD$4:$AJ$1000,ROW(C540)-3,FALSE)-$AC540)</f>
        <v>0</v>
      </c>
      <c r="AC540" s="53">
        <f>HLOOKUP(A_Stammdaten!$B$12,$AD$4:$AJ$1000,ROW(C540)-3,FALSE)</f>
        <v>0</v>
      </c>
      <c r="AD540" s="53">
        <f t="shared" si="98"/>
        <v>0</v>
      </c>
      <c r="AE540" s="53">
        <f t="shared" si="99"/>
        <v>0</v>
      </c>
      <c r="AF540" s="53">
        <f t="shared" si="100"/>
        <v>0</v>
      </c>
      <c r="AG540" s="53">
        <f t="shared" si="101"/>
        <v>0</v>
      </c>
      <c r="AH540" s="53">
        <f t="shared" si="102"/>
        <v>0</v>
      </c>
      <c r="AI540" s="53">
        <f t="shared" si="103"/>
        <v>0</v>
      </c>
      <c r="AJ540" s="53">
        <f t="shared" si="104"/>
        <v>0</v>
      </c>
    </row>
    <row r="541" spans="1:36" x14ac:dyDescent="0.25">
      <c r="A541" s="19"/>
      <c r="B541" s="19"/>
      <c r="C541" s="37"/>
      <c r="D541" s="19"/>
      <c r="E541" s="19"/>
      <c r="F541" s="19"/>
      <c r="G541" s="19"/>
      <c r="H541" s="19"/>
      <c r="I541" s="19"/>
      <c r="J541" s="19"/>
      <c r="K541" s="19"/>
      <c r="L541" s="19"/>
      <c r="M541" s="81">
        <f>IF(C541&gt;A_Stammdaten!$B$12,0,SUM(D541,E541,G541,I541:J541)-SUM(F541,H541,K541:L541))</f>
        <v>0</v>
      </c>
      <c r="N541" s="19"/>
      <c r="O541" s="19"/>
      <c r="P541" s="19"/>
      <c r="Q541" s="81">
        <f t="shared" si="105"/>
        <v>0</v>
      </c>
      <c r="R541" s="82">
        <f>IF(ISBLANK($B541),0,VLOOKUP($B541,Listen!$A$2:$C$45,2,FALSE))</f>
        <v>0</v>
      </c>
      <c r="S541" s="82">
        <f>IF(ISBLANK($B541),0,VLOOKUP($B541,Listen!$A$2:$C$45,3,FALSE))</f>
        <v>0</v>
      </c>
      <c r="T541" s="51">
        <f t="shared" si="97"/>
        <v>0</v>
      </c>
      <c r="U541" s="51">
        <f t="shared" si="106"/>
        <v>0</v>
      </c>
      <c r="V541" s="51">
        <f t="shared" si="106"/>
        <v>0</v>
      </c>
      <c r="W541" s="51">
        <f t="shared" si="106"/>
        <v>0</v>
      </c>
      <c r="X541" s="51">
        <f t="shared" si="106"/>
        <v>0</v>
      </c>
      <c r="Y541" s="51">
        <f t="shared" si="106"/>
        <v>0</v>
      </c>
      <c r="Z541" s="51">
        <f t="shared" si="106"/>
        <v>0</v>
      </c>
      <c r="AA541" s="53">
        <f t="shared" si="95"/>
        <v>0</v>
      </c>
      <c r="AB541" s="53">
        <f>IF(C541=A_Stammdaten!$B$12,D_SAV!$Q541-D_SAV!$AC541,HLOOKUP(A_Stammdaten!$B$12-1,$AD$4:$AJ$1000,ROW(C541)-3,FALSE)-$AC541)</f>
        <v>0</v>
      </c>
      <c r="AC541" s="53">
        <f>HLOOKUP(A_Stammdaten!$B$12,$AD$4:$AJ$1000,ROW(C541)-3,FALSE)</f>
        <v>0</v>
      </c>
      <c r="AD541" s="53">
        <f t="shared" si="98"/>
        <v>0</v>
      </c>
      <c r="AE541" s="53">
        <f t="shared" si="99"/>
        <v>0</v>
      </c>
      <c r="AF541" s="53">
        <f t="shared" si="100"/>
        <v>0</v>
      </c>
      <c r="AG541" s="53">
        <f t="shared" si="101"/>
        <v>0</v>
      </c>
      <c r="AH541" s="53">
        <f t="shared" si="102"/>
        <v>0</v>
      </c>
      <c r="AI541" s="53">
        <f t="shared" si="103"/>
        <v>0</v>
      </c>
      <c r="AJ541" s="53">
        <f t="shared" si="104"/>
        <v>0</v>
      </c>
    </row>
    <row r="542" spans="1:36" x14ac:dyDescent="0.25">
      <c r="A542" s="19"/>
      <c r="B542" s="19"/>
      <c r="C542" s="37"/>
      <c r="D542" s="19"/>
      <c r="E542" s="19"/>
      <c r="F542" s="19"/>
      <c r="G542" s="19"/>
      <c r="H542" s="19"/>
      <c r="I542" s="19"/>
      <c r="J542" s="19"/>
      <c r="K542" s="19"/>
      <c r="L542" s="19"/>
      <c r="M542" s="81">
        <f>IF(C542&gt;A_Stammdaten!$B$12,0,SUM(D542,E542,G542,I542:J542)-SUM(F542,H542,K542:L542))</f>
        <v>0</v>
      </c>
      <c r="N542" s="19"/>
      <c r="O542" s="19"/>
      <c r="P542" s="19"/>
      <c r="Q542" s="81">
        <f t="shared" si="105"/>
        <v>0</v>
      </c>
      <c r="R542" s="82">
        <f>IF(ISBLANK($B542),0,VLOOKUP($B542,Listen!$A$2:$C$45,2,FALSE))</f>
        <v>0</v>
      </c>
      <c r="S542" s="82">
        <f>IF(ISBLANK($B542),0,VLOOKUP($B542,Listen!$A$2:$C$45,3,FALSE))</f>
        <v>0</v>
      </c>
      <c r="T542" s="51">
        <f t="shared" si="97"/>
        <v>0</v>
      </c>
      <c r="U542" s="51">
        <f t="shared" si="106"/>
        <v>0</v>
      </c>
      <c r="V542" s="51">
        <f t="shared" si="106"/>
        <v>0</v>
      </c>
      <c r="W542" s="51">
        <f t="shared" si="106"/>
        <v>0</v>
      </c>
      <c r="X542" s="51">
        <f t="shared" si="106"/>
        <v>0</v>
      </c>
      <c r="Y542" s="51">
        <f t="shared" si="106"/>
        <v>0</v>
      </c>
      <c r="Z542" s="51">
        <f t="shared" si="106"/>
        <v>0</v>
      </c>
      <c r="AA542" s="53">
        <f t="shared" si="95"/>
        <v>0</v>
      </c>
      <c r="AB542" s="53">
        <f>IF(C542=A_Stammdaten!$B$12,D_SAV!$Q542-D_SAV!$AC542,HLOOKUP(A_Stammdaten!$B$12-1,$AD$4:$AJ$1000,ROW(C542)-3,FALSE)-$AC542)</f>
        <v>0</v>
      </c>
      <c r="AC542" s="53">
        <f>HLOOKUP(A_Stammdaten!$B$12,$AD$4:$AJ$1000,ROW(C542)-3,FALSE)</f>
        <v>0</v>
      </c>
      <c r="AD542" s="53">
        <f t="shared" si="98"/>
        <v>0</v>
      </c>
      <c r="AE542" s="53">
        <f t="shared" si="99"/>
        <v>0</v>
      </c>
      <c r="AF542" s="53">
        <f t="shared" si="100"/>
        <v>0</v>
      </c>
      <c r="AG542" s="53">
        <f t="shared" si="101"/>
        <v>0</v>
      </c>
      <c r="AH542" s="53">
        <f t="shared" si="102"/>
        <v>0</v>
      </c>
      <c r="AI542" s="53">
        <f t="shared" si="103"/>
        <v>0</v>
      </c>
      <c r="AJ542" s="53">
        <f t="shared" si="104"/>
        <v>0</v>
      </c>
    </row>
    <row r="543" spans="1:36" x14ac:dyDescent="0.25">
      <c r="A543" s="19"/>
      <c r="B543" s="19"/>
      <c r="C543" s="37"/>
      <c r="D543" s="19"/>
      <c r="E543" s="19"/>
      <c r="F543" s="19"/>
      <c r="G543" s="19"/>
      <c r="H543" s="19"/>
      <c r="I543" s="19"/>
      <c r="J543" s="19"/>
      <c r="K543" s="19"/>
      <c r="L543" s="19"/>
      <c r="M543" s="81">
        <f>IF(C543&gt;A_Stammdaten!$B$12,0,SUM(D543,E543,G543,I543:J543)-SUM(F543,H543,K543:L543))</f>
        <v>0</v>
      </c>
      <c r="N543" s="19"/>
      <c r="O543" s="19"/>
      <c r="P543" s="19"/>
      <c r="Q543" s="81">
        <f t="shared" si="105"/>
        <v>0</v>
      </c>
      <c r="R543" s="82">
        <f>IF(ISBLANK($B543),0,VLOOKUP($B543,Listen!$A$2:$C$45,2,FALSE))</f>
        <v>0</v>
      </c>
      <c r="S543" s="82">
        <f>IF(ISBLANK($B543),0,VLOOKUP($B543,Listen!$A$2:$C$45,3,FALSE))</f>
        <v>0</v>
      </c>
      <c r="T543" s="51">
        <f t="shared" si="97"/>
        <v>0</v>
      </c>
      <c r="U543" s="51">
        <f t="shared" si="106"/>
        <v>0</v>
      </c>
      <c r="V543" s="51">
        <f t="shared" si="106"/>
        <v>0</v>
      </c>
      <c r="W543" s="51">
        <f t="shared" si="106"/>
        <v>0</v>
      </c>
      <c r="X543" s="51">
        <f t="shared" si="106"/>
        <v>0</v>
      </c>
      <c r="Y543" s="51">
        <f t="shared" si="106"/>
        <v>0</v>
      </c>
      <c r="Z543" s="51">
        <f t="shared" si="106"/>
        <v>0</v>
      </c>
      <c r="AA543" s="53">
        <f t="shared" si="95"/>
        <v>0</v>
      </c>
      <c r="AB543" s="53">
        <f>IF(C543=A_Stammdaten!$B$12,D_SAV!$Q543-D_SAV!$AC543,HLOOKUP(A_Stammdaten!$B$12-1,$AD$4:$AJ$1000,ROW(C543)-3,FALSE)-$AC543)</f>
        <v>0</v>
      </c>
      <c r="AC543" s="53">
        <f>HLOOKUP(A_Stammdaten!$B$12,$AD$4:$AJ$1000,ROW(C543)-3,FALSE)</f>
        <v>0</v>
      </c>
      <c r="AD543" s="53">
        <f t="shared" si="98"/>
        <v>0</v>
      </c>
      <c r="AE543" s="53">
        <f t="shared" si="99"/>
        <v>0</v>
      </c>
      <c r="AF543" s="53">
        <f t="shared" si="100"/>
        <v>0</v>
      </c>
      <c r="AG543" s="53">
        <f t="shared" si="101"/>
        <v>0</v>
      </c>
      <c r="AH543" s="53">
        <f t="shared" si="102"/>
        <v>0</v>
      </c>
      <c r="AI543" s="53">
        <f t="shared" si="103"/>
        <v>0</v>
      </c>
      <c r="AJ543" s="53">
        <f t="shared" si="104"/>
        <v>0</v>
      </c>
    </row>
    <row r="544" spans="1:36" x14ac:dyDescent="0.25">
      <c r="A544" s="19"/>
      <c r="B544" s="19"/>
      <c r="C544" s="37"/>
      <c r="D544" s="19"/>
      <c r="E544" s="19"/>
      <c r="F544" s="19"/>
      <c r="G544" s="19"/>
      <c r="H544" s="19"/>
      <c r="I544" s="19"/>
      <c r="J544" s="19"/>
      <c r="K544" s="19"/>
      <c r="L544" s="19"/>
      <c r="M544" s="81">
        <f>IF(C544&gt;A_Stammdaten!$B$12,0,SUM(D544,E544,G544,I544:J544)-SUM(F544,H544,K544:L544))</f>
        <v>0</v>
      </c>
      <c r="N544" s="19"/>
      <c r="O544" s="19"/>
      <c r="P544" s="19"/>
      <c r="Q544" s="81">
        <f t="shared" si="105"/>
        <v>0</v>
      </c>
      <c r="R544" s="82">
        <f>IF(ISBLANK($B544),0,VLOOKUP($B544,Listen!$A$2:$C$45,2,FALSE))</f>
        <v>0</v>
      </c>
      <c r="S544" s="82">
        <f>IF(ISBLANK($B544),0,VLOOKUP($B544,Listen!$A$2:$C$45,3,FALSE))</f>
        <v>0</v>
      </c>
      <c r="T544" s="51">
        <f t="shared" si="97"/>
        <v>0</v>
      </c>
      <c r="U544" s="51">
        <f t="shared" si="106"/>
        <v>0</v>
      </c>
      <c r="V544" s="51">
        <f t="shared" si="106"/>
        <v>0</v>
      </c>
      <c r="W544" s="51">
        <f t="shared" si="106"/>
        <v>0</v>
      </c>
      <c r="X544" s="51">
        <f t="shared" si="106"/>
        <v>0</v>
      </c>
      <c r="Y544" s="51">
        <f t="shared" si="106"/>
        <v>0</v>
      </c>
      <c r="Z544" s="51">
        <f t="shared" si="106"/>
        <v>0</v>
      </c>
      <c r="AA544" s="53">
        <f t="shared" si="95"/>
        <v>0</v>
      </c>
      <c r="AB544" s="53">
        <f>IF(C544=A_Stammdaten!$B$12,D_SAV!$Q544-D_SAV!$AC544,HLOOKUP(A_Stammdaten!$B$12-1,$AD$4:$AJ$1000,ROW(C544)-3,FALSE)-$AC544)</f>
        <v>0</v>
      </c>
      <c r="AC544" s="53">
        <f>HLOOKUP(A_Stammdaten!$B$12,$AD$4:$AJ$1000,ROW(C544)-3,FALSE)</f>
        <v>0</v>
      </c>
      <c r="AD544" s="53">
        <f t="shared" si="98"/>
        <v>0</v>
      </c>
      <c r="AE544" s="53">
        <f t="shared" si="99"/>
        <v>0</v>
      </c>
      <c r="AF544" s="53">
        <f t="shared" si="100"/>
        <v>0</v>
      </c>
      <c r="AG544" s="53">
        <f t="shared" si="101"/>
        <v>0</v>
      </c>
      <c r="AH544" s="53">
        <f t="shared" si="102"/>
        <v>0</v>
      </c>
      <c r="AI544" s="53">
        <f t="shared" si="103"/>
        <v>0</v>
      </c>
      <c r="AJ544" s="53">
        <f t="shared" si="104"/>
        <v>0</v>
      </c>
    </row>
    <row r="545" spans="1:36" x14ac:dyDescent="0.25">
      <c r="A545" s="19"/>
      <c r="B545" s="19"/>
      <c r="C545" s="37"/>
      <c r="D545" s="19"/>
      <c r="E545" s="19"/>
      <c r="F545" s="19"/>
      <c r="G545" s="19"/>
      <c r="H545" s="19"/>
      <c r="I545" s="19"/>
      <c r="J545" s="19"/>
      <c r="K545" s="19"/>
      <c r="L545" s="19"/>
      <c r="M545" s="81">
        <f>IF(C545&gt;A_Stammdaten!$B$12,0,SUM(D545,E545,G545,I545:J545)-SUM(F545,H545,K545:L545))</f>
        <v>0</v>
      </c>
      <c r="N545" s="19"/>
      <c r="O545" s="19"/>
      <c r="P545" s="19"/>
      <c r="Q545" s="81">
        <f t="shared" si="105"/>
        <v>0</v>
      </c>
      <c r="R545" s="82">
        <f>IF(ISBLANK($B545),0,VLOOKUP($B545,Listen!$A$2:$C$45,2,FALSE))</f>
        <v>0</v>
      </c>
      <c r="S545" s="82">
        <f>IF(ISBLANK($B545),0,VLOOKUP($B545,Listen!$A$2:$C$45,3,FALSE))</f>
        <v>0</v>
      </c>
      <c r="T545" s="51">
        <f t="shared" si="97"/>
        <v>0</v>
      </c>
      <c r="U545" s="51">
        <f t="shared" si="106"/>
        <v>0</v>
      </c>
      <c r="V545" s="51">
        <f t="shared" si="106"/>
        <v>0</v>
      </c>
      <c r="W545" s="51">
        <f t="shared" si="106"/>
        <v>0</v>
      </c>
      <c r="X545" s="51">
        <f t="shared" si="106"/>
        <v>0</v>
      </c>
      <c r="Y545" s="51">
        <f t="shared" si="106"/>
        <v>0</v>
      </c>
      <c r="Z545" s="51">
        <f t="shared" si="106"/>
        <v>0</v>
      </c>
      <c r="AA545" s="53">
        <f t="shared" si="95"/>
        <v>0</v>
      </c>
      <c r="AB545" s="53">
        <f>IF(C545=A_Stammdaten!$B$12,D_SAV!$Q545-D_SAV!$AC545,HLOOKUP(A_Stammdaten!$B$12-1,$AD$4:$AJ$1000,ROW(C545)-3,FALSE)-$AC545)</f>
        <v>0</v>
      </c>
      <c r="AC545" s="53">
        <f>HLOOKUP(A_Stammdaten!$B$12,$AD$4:$AJ$1000,ROW(C545)-3,FALSE)</f>
        <v>0</v>
      </c>
      <c r="AD545" s="53">
        <f t="shared" si="98"/>
        <v>0</v>
      </c>
      <c r="AE545" s="53">
        <f t="shared" si="99"/>
        <v>0</v>
      </c>
      <c r="AF545" s="53">
        <f t="shared" si="100"/>
        <v>0</v>
      </c>
      <c r="AG545" s="53">
        <f t="shared" si="101"/>
        <v>0</v>
      </c>
      <c r="AH545" s="53">
        <f t="shared" si="102"/>
        <v>0</v>
      </c>
      <c r="AI545" s="53">
        <f t="shared" si="103"/>
        <v>0</v>
      </c>
      <c r="AJ545" s="53">
        <f t="shared" si="104"/>
        <v>0</v>
      </c>
    </row>
    <row r="546" spans="1:36" x14ac:dyDescent="0.25">
      <c r="A546" s="19"/>
      <c r="B546" s="19"/>
      <c r="C546" s="37"/>
      <c r="D546" s="19"/>
      <c r="E546" s="19"/>
      <c r="F546" s="19"/>
      <c r="G546" s="19"/>
      <c r="H546" s="19"/>
      <c r="I546" s="19"/>
      <c r="J546" s="19"/>
      <c r="K546" s="19"/>
      <c r="L546" s="19"/>
      <c r="M546" s="81">
        <f>IF(C546&gt;A_Stammdaten!$B$12,0,SUM(D546,E546,G546,I546:J546)-SUM(F546,H546,K546:L546))</f>
        <v>0</v>
      </c>
      <c r="N546" s="19"/>
      <c r="O546" s="19"/>
      <c r="P546" s="19"/>
      <c r="Q546" s="81">
        <f t="shared" si="105"/>
        <v>0</v>
      </c>
      <c r="R546" s="82">
        <f>IF(ISBLANK($B546),0,VLOOKUP($B546,Listen!$A$2:$C$45,2,FALSE))</f>
        <v>0</v>
      </c>
      <c r="S546" s="82">
        <f>IF(ISBLANK($B546),0,VLOOKUP($B546,Listen!$A$2:$C$45,3,FALSE))</f>
        <v>0</v>
      </c>
      <c r="T546" s="51">
        <f t="shared" si="97"/>
        <v>0</v>
      </c>
      <c r="U546" s="51">
        <f t="shared" si="106"/>
        <v>0</v>
      </c>
      <c r="V546" s="51">
        <f t="shared" si="106"/>
        <v>0</v>
      </c>
      <c r="W546" s="51">
        <f t="shared" si="106"/>
        <v>0</v>
      </c>
      <c r="X546" s="51">
        <f t="shared" si="106"/>
        <v>0</v>
      </c>
      <c r="Y546" s="51">
        <f t="shared" si="106"/>
        <v>0</v>
      </c>
      <c r="Z546" s="51">
        <f t="shared" si="106"/>
        <v>0</v>
      </c>
      <c r="AA546" s="53">
        <f t="shared" si="95"/>
        <v>0</v>
      </c>
      <c r="AB546" s="53">
        <f>IF(C546=A_Stammdaten!$B$12,D_SAV!$Q546-D_SAV!$AC546,HLOOKUP(A_Stammdaten!$B$12-1,$AD$4:$AJ$1000,ROW(C546)-3,FALSE)-$AC546)</f>
        <v>0</v>
      </c>
      <c r="AC546" s="53">
        <f>HLOOKUP(A_Stammdaten!$B$12,$AD$4:$AJ$1000,ROW(C546)-3,FALSE)</f>
        <v>0</v>
      </c>
      <c r="AD546" s="53">
        <f t="shared" si="98"/>
        <v>0</v>
      </c>
      <c r="AE546" s="53">
        <f t="shared" si="99"/>
        <v>0</v>
      </c>
      <c r="AF546" s="53">
        <f t="shared" si="100"/>
        <v>0</v>
      </c>
      <c r="AG546" s="53">
        <f t="shared" si="101"/>
        <v>0</v>
      </c>
      <c r="AH546" s="53">
        <f t="shared" si="102"/>
        <v>0</v>
      </c>
      <c r="AI546" s="53">
        <f t="shared" si="103"/>
        <v>0</v>
      </c>
      <c r="AJ546" s="53">
        <f t="shared" si="104"/>
        <v>0</v>
      </c>
    </row>
    <row r="547" spans="1:36" x14ac:dyDescent="0.25">
      <c r="A547" s="19"/>
      <c r="B547" s="19"/>
      <c r="C547" s="37"/>
      <c r="D547" s="19"/>
      <c r="E547" s="19"/>
      <c r="F547" s="19"/>
      <c r="G547" s="19"/>
      <c r="H547" s="19"/>
      <c r="I547" s="19"/>
      <c r="J547" s="19"/>
      <c r="K547" s="19"/>
      <c r="L547" s="19"/>
      <c r="M547" s="81">
        <f>IF(C547&gt;A_Stammdaten!$B$12,0,SUM(D547,E547,G547,I547:J547)-SUM(F547,H547,K547:L547))</f>
        <v>0</v>
      </c>
      <c r="N547" s="19"/>
      <c r="O547" s="19"/>
      <c r="P547" s="19"/>
      <c r="Q547" s="81">
        <f t="shared" si="105"/>
        <v>0</v>
      </c>
      <c r="R547" s="82">
        <f>IF(ISBLANK($B547),0,VLOOKUP($B547,Listen!$A$2:$C$45,2,FALSE))</f>
        <v>0</v>
      </c>
      <c r="S547" s="82">
        <f>IF(ISBLANK($B547),0,VLOOKUP($B547,Listen!$A$2:$C$45,3,FALSE))</f>
        <v>0</v>
      </c>
      <c r="T547" s="51">
        <f t="shared" si="97"/>
        <v>0</v>
      </c>
      <c r="U547" s="51">
        <f t="shared" si="106"/>
        <v>0</v>
      </c>
      <c r="V547" s="51">
        <f t="shared" si="106"/>
        <v>0</v>
      </c>
      <c r="W547" s="51">
        <f t="shared" si="106"/>
        <v>0</v>
      </c>
      <c r="X547" s="51">
        <f t="shared" si="106"/>
        <v>0</v>
      </c>
      <c r="Y547" s="51">
        <f t="shared" si="106"/>
        <v>0</v>
      </c>
      <c r="Z547" s="51">
        <f t="shared" si="106"/>
        <v>0</v>
      </c>
      <c r="AA547" s="53">
        <f t="shared" ref="AA547:AA610" si="107">AC547+AB547</f>
        <v>0</v>
      </c>
      <c r="AB547" s="53">
        <f>IF(C547=A_Stammdaten!$B$12,D_SAV!$Q547-D_SAV!$AC547,HLOOKUP(A_Stammdaten!$B$12-1,$AD$4:$AJ$1000,ROW(C547)-3,FALSE)-$AC547)</f>
        <v>0</v>
      </c>
      <c r="AC547" s="53">
        <f>HLOOKUP(A_Stammdaten!$B$12,$AD$4:$AJ$1000,ROW(C547)-3,FALSE)</f>
        <v>0</v>
      </c>
      <c r="AD547" s="53">
        <f t="shared" si="98"/>
        <v>0</v>
      </c>
      <c r="AE547" s="53">
        <f t="shared" si="99"/>
        <v>0</v>
      </c>
      <c r="AF547" s="53">
        <f t="shared" si="100"/>
        <v>0</v>
      </c>
      <c r="AG547" s="53">
        <f t="shared" si="101"/>
        <v>0</v>
      </c>
      <c r="AH547" s="53">
        <f t="shared" si="102"/>
        <v>0</v>
      </c>
      <c r="AI547" s="53">
        <f t="shared" si="103"/>
        <v>0</v>
      </c>
      <c r="AJ547" s="53">
        <f t="shared" si="104"/>
        <v>0</v>
      </c>
    </row>
    <row r="548" spans="1:36" x14ac:dyDescent="0.25">
      <c r="A548" s="19"/>
      <c r="B548" s="19"/>
      <c r="C548" s="37"/>
      <c r="D548" s="19"/>
      <c r="E548" s="19"/>
      <c r="F548" s="19"/>
      <c r="G548" s="19"/>
      <c r="H548" s="19"/>
      <c r="I548" s="19"/>
      <c r="J548" s="19"/>
      <c r="K548" s="19"/>
      <c r="L548" s="19"/>
      <c r="M548" s="81">
        <f>IF(C548&gt;A_Stammdaten!$B$12,0,SUM(D548,E548,G548,I548:J548)-SUM(F548,H548,K548:L548))</f>
        <v>0</v>
      </c>
      <c r="N548" s="19"/>
      <c r="O548" s="19"/>
      <c r="P548" s="19"/>
      <c r="Q548" s="81">
        <f t="shared" si="105"/>
        <v>0</v>
      </c>
      <c r="R548" s="82">
        <f>IF(ISBLANK($B548),0,VLOOKUP($B548,Listen!$A$2:$C$45,2,FALSE))</f>
        <v>0</v>
      </c>
      <c r="S548" s="82">
        <f>IF(ISBLANK($B548),0,VLOOKUP($B548,Listen!$A$2:$C$45,3,FALSE))</f>
        <v>0</v>
      </c>
      <c r="T548" s="51">
        <f t="shared" si="97"/>
        <v>0</v>
      </c>
      <c r="U548" s="51">
        <f t="shared" si="106"/>
        <v>0</v>
      </c>
      <c r="V548" s="51">
        <f t="shared" si="106"/>
        <v>0</v>
      </c>
      <c r="W548" s="51">
        <f t="shared" si="106"/>
        <v>0</v>
      </c>
      <c r="X548" s="51">
        <f t="shared" si="106"/>
        <v>0</v>
      </c>
      <c r="Y548" s="51">
        <f t="shared" si="106"/>
        <v>0</v>
      </c>
      <c r="Z548" s="51">
        <f t="shared" si="106"/>
        <v>0</v>
      </c>
      <c r="AA548" s="53">
        <f t="shared" si="107"/>
        <v>0</v>
      </c>
      <c r="AB548" s="53">
        <f>IF(C548=A_Stammdaten!$B$12,D_SAV!$Q548-D_SAV!$AC548,HLOOKUP(A_Stammdaten!$B$12-1,$AD$4:$AJ$1000,ROW(C548)-3,FALSE)-$AC548)</f>
        <v>0</v>
      </c>
      <c r="AC548" s="53">
        <f>HLOOKUP(A_Stammdaten!$B$12,$AD$4:$AJ$1000,ROW(C548)-3,FALSE)</f>
        <v>0</v>
      </c>
      <c r="AD548" s="53">
        <f t="shared" si="98"/>
        <v>0</v>
      </c>
      <c r="AE548" s="53">
        <f t="shared" si="99"/>
        <v>0</v>
      </c>
      <c r="AF548" s="53">
        <f t="shared" si="100"/>
        <v>0</v>
      </c>
      <c r="AG548" s="53">
        <f t="shared" si="101"/>
        <v>0</v>
      </c>
      <c r="AH548" s="53">
        <f t="shared" si="102"/>
        <v>0</v>
      </c>
      <c r="AI548" s="53">
        <f t="shared" si="103"/>
        <v>0</v>
      </c>
      <c r="AJ548" s="53">
        <f t="shared" si="104"/>
        <v>0</v>
      </c>
    </row>
    <row r="549" spans="1:36" x14ac:dyDescent="0.25">
      <c r="A549" s="19"/>
      <c r="B549" s="19"/>
      <c r="C549" s="37"/>
      <c r="D549" s="19"/>
      <c r="E549" s="19"/>
      <c r="F549" s="19"/>
      <c r="G549" s="19"/>
      <c r="H549" s="19"/>
      <c r="I549" s="19"/>
      <c r="J549" s="19"/>
      <c r="K549" s="19"/>
      <c r="L549" s="19"/>
      <c r="M549" s="81">
        <f>IF(C549&gt;A_Stammdaten!$B$12,0,SUM(D549,E549,G549,I549:J549)-SUM(F549,H549,K549:L549))</f>
        <v>0</v>
      </c>
      <c r="N549" s="19"/>
      <c r="O549" s="19"/>
      <c r="P549" s="19"/>
      <c r="Q549" s="81">
        <f t="shared" si="105"/>
        <v>0</v>
      </c>
      <c r="R549" s="82">
        <f>IF(ISBLANK($B549),0,VLOOKUP($B549,Listen!$A$2:$C$45,2,FALSE))</f>
        <v>0</v>
      </c>
      <c r="S549" s="82">
        <f>IF(ISBLANK($B549),0,VLOOKUP($B549,Listen!$A$2:$C$45,3,FALSE))</f>
        <v>0</v>
      </c>
      <c r="T549" s="51">
        <f t="shared" si="97"/>
        <v>0</v>
      </c>
      <c r="U549" s="51">
        <f t="shared" si="106"/>
        <v>0</v>
      </c>
      <c r="V549" s="51">
        <f t="shared" si="106"/>
        <v>0</v>
      </c>
      <c r="W549" s="51">
        <f t="shared" si="106"/>
        <v>0</v>
      </c>
      <c r="X549" s="51">
        <f t="shared" si="106"/>
        <v>0</v>
      </c>
      <c r="Y549" s="51">
        <f t="shared" si="106"/>
        <v>0</v>
      </c>
      <c r="Z549" s="51">
        <f t="shared" si="106"/>
        <v>0</v>
      </c>
      <c r="AA549" s="53">
        <f t="shared" si="107"/>
        <v>0</v>
      </c>
      <c r="AB549" s="53">
        <f>IF(C549=A_Stammdaten!$B$12,D_SAV!$Q549-D_SAV!$AC549,HLOOKUP(A_Stammdaten!$B$12-1,$AD$4:$AJ$1000,ROW(C549)-3,FALSE)-$AC549)</f>
        <v>0</v>
      </c>
      <c r="AC549" s="53">
        <f>HLOOKUP(A_Stammdaten!$B$12,$AD$4:$AJ$1000,ROW(C549)-3,FALSE)</f>
        <v>0</v>
      </c>
      <c r="AD549" s="53">
        <f t="shared" si="98"/>
        <v>0</v>
      </c>
      <c r="AE549" s="53">
        <f t="shared" si="99"/>
        <v>0</v>
      </c>
      <c r="AF549" s="53">
        <f t="shared" si="100"/>
        <v>0</v>
      </c>
      <c r="AG549" s="53">
        <f t="shared" si="101"/>
        <v>0</v>
      </c>
      <c r="AH549" s="53">
        <f t="shared" si="102"/>
        <v>0</v>
      </c>
      <c r="AI549" s="53">
        <f t="shared" si="103"/>
        <v>0</v>
      </c>
      <c r="AJ549" s="53">
        <f t="shared" si="104"/>
        <v>0</v>
      </c>
    </row>
    <row r="550" spans="1:36" x14ac:dyDescent="0.25">
      <c r="A550" s="19"/>
      <c r="B550" s="19"/>
      <c r="C550" s="37"/>
      <c r="D550" s="19"/>
      <c r="E550" s="19"/>
      <c r="F550" s="19"/>
      <c r="G550" s="19"/>
      <c r="H550" s="19"/>
      <c r="I550" s="19"/>
      <c r="J550" s="19"/>
      <c r="K550" s="19"/>
      <c r="L550" s="19"/>
      <c r="M550" s="81">
        <f>IF(C550&gt;A_Stammdaten!$B$12,0,SUM(D550,E550,G550,I550:J550)-SUM(F550,H550,K550:L550))</f>
        <v>0</v>
      </c>
      <c r="N550" s="19"/>
      <c r="O550" s="19"/>
      <c r="P550" s="19"/>
      <c r="Q550" s="81">
        <f t="shared" si="105"/>
        <v>0</v>
      </c>
      <c r="R550" s="82">
        <f>IF(ISBLANK($B550),0,VLOOKUP($B550,Listen!$A$2:$C$45,2,FALSE))</f>
        <v>0</v>
      </c>
      <c r="S550" s="82">
        <f>IF(ISBLANK($B550),0,VLOOKUP($B550,Listen!$A$2:$C$45,3,FALSE))</f>
        <v>0</v>
      </c>
      <c r="T550" s="51">
        <f t="shared" si="97"/>
        <v>0</v>
      </c>
      <c r="U550" s="51">
        <f t="shared" si="106"/>
        <v>0</v>
      </c>
      <c r="V550" s="51">
        <f t="shared" si="106"/>
        <v>0</v>
      </c>
      <c r="W550" s="51">
        <f t="shared" si="106"/>
        <v>0</v>
      </c>
      <c r="X550" s="51">
        <f t="shared" si="106"/>
        <v>0</v>
      </c>
      <c r="Y550" s="51">
        <f t="shared" si="106"/>
        <v>0</v>
      </c>
      <c r="Z550" s="51">
        <f t="shared" si="106"/>
        <v>0</v>
      </c>
      <c r="AA550" s="53">
        <f t="shared" si="107"/>
        <v>0</v>
      </c>
      <c r="AB550" s="53">
        <f>IF(C550=A_Stammdaten!$B$12,D_SAV!$Q550-D_SAV!$AC550,HLOOKUP(A_Stammdaten!$B$12-1,$AD$4:$AJ$1000,ROW(C550)-3,FALSE)-$AC550)</f>
        <v>0</v>
      </c>
      <c r="AC550" s="53">
        <f>HLOOKUP(A_Stammdaten!$B$12,$AD$4:$AJ$1000,ROW(C550)-3,FALSE)</f>
        <v>0</v>
      </c>
      <c r="AD550" s="53">
        <f t="shared" si="98"/>
        <v>0</v>
      </c>
      <c r="AE550" s="53">
        <f t="shared" si="99"/>
        <v>0</v>
      </c>
      <c r="AF550" s="53">
        <f t="shared" si="100"/>
        <v>0</v>
      </c>
      <c r="AG550" s="53">
        <f t="shared" si="101"/>
        <v>0</v>
      </c>
      <c r="AH550" s="53">
        <f t="shared" si="102"/>
        <v>0</v>
      </c>
      <c r="AI550" s="53">
        <f t="shared" si="103"/>
        <v>0</v>
      </c>
      <c r="AJ550" s="53">
        <f t="shared" si="104"/>
        <v>0</v>
      </c>
    </row>
    <row r="551" spans="1:36" x14ac:dyDescent="0.25">
      <c r="A551" s="19"/>
      <c r="B551" s="19"/>
      <c r="C551" s="37"/>
      <c r="D551" s="19"/>
      <c r="E551" s="19"/>
      <c r="F551" s="19"/>
      <c r="G551" s="19"/>
      <c r="H551" s="19"/>
      <c r="I551" s="19"/>
      <c r="J551" s="19"/>
      <c r="K551" s="19"/>
      <c r="L551" s="19"/>
      <c r="M551" s="81">
        <f>IF(C551&gt;A_Stammdaten!$B$12,0,SUM(D551,E551,G551,I551:J551)-SUM(F551,H551,K551:L551))</f>
        <v>0</v>
      </c>
      <c r="N551" s="19"/>
      <c r="O551" s="19"/>
      <c r="P551" s="19"/>
      <c r="Q551" s="81">
        <f t="shared" si="105"/>
        <v>0</v>
      </c>
      <c r="R551" s="82">
        <f>IF(ISBLANK($B551),0,VLOOKUP($B551,Listen!$A$2:$C$45,2,FALSE))</f>
        <v>0</v>
      </c>
      <c r="S551" s="82">
        <f>IF(ISBLANK($B551),0,VLOOKUP($B551,Listen!$A$2:$C$45,3,FALSE))</f>
        <v>0</v>
      </c>
      <c r="T551" s="51">
        <f t="shared" si="97"/>
        <v>0</v>
      </c>
      <c r="U551" s="51">
        <f t="shared" si="106"/>
        <v>0</v>
      </c>
      <c r="V551" s="51">
        <f t="shared" si="106"/>
        <v>0</v>
      </c>
      <c r="W551" s="51">
        <f t="shared" si="106"/>
        <v>0</v>
      </c>
      <c r="X551" s="51">
        <f t="shared" si="106"/>
        <v>0</v>
      </c>
      <c r="Y551" s="51">
        <f t="shared" si="106"/>
        <v>0</v>
      </c>
      <c r="Z551" s="51">
        <f t="shared" si="106"/>
        <v>0</v>
      </c>
      <c r="AA551" s="53">
        <f t="shared" si="107"/>
        <v>0</v>
      </c>
      <c r="AB551" s="53">
        <f>IF(C551=A_Stammdaten!$B$12,D_SAV!$Q551-D_SAV!$AC551,HLOOKUP(A_Stammdaten!$B$12-1,$AD$4:$AJ$1000,ROW(C551)-3,FALSE)-$AC551)</f>
        <v>0</v>
      </c>
      <c r="AC551" s="53">
        <f>HLOOKUP(A_Stammdaten!$B$12,$AD$4:$AJ$1000,ROW(C551)-3,FALSE)</f>
        <v>0</v>
      </c>
      <c r="AD551" s="53">
        <f t="shared" si="98"/>
        <v>0</v>
      </c>
      <c r="AE551" s="53">
        <f t="shared" si="99"/>
        <v>0</v>
      </c>
      <c r="AF551" s="53">
        <f t="shared" si="100"/>
        <v>0</v>
      </c>
      <c r="AG551" s="53">
        <f t="shared" si="101"/>
        <v>0</v>
      </c>
      <c r="AH551" s="53">
        <f t="shared" si="102"/>
        <v>0</v>
      </c>
      <c r="AI551" s="53">
        <f t="shared" si="103"/>
        <v>0</v>
      </c>
      <c r="AJ551" s="53">
        <f t="shared" si="104"/>
        <v>0</v>
      </c>
    </row>
    <row r="552" spans="1:36" x14ac:dyDescent="0.25">
      <c r="A552" s="19"/>
      <c r="B552" s="19"/>
      <c r="C552" s="37"/>
      <c r="D552" s="19"/>
      <c r="E552" s="19"/>
      <c r="F552" s="19"/>
      <c r="G552" s="19"/>
      <c r="H552" s="19"/>
      <c r="I552" s="19"/>
      <c r="J552" s="19"/>
      <c r="K552" s="19"/>
      <c r="L552" s="19"/>
      <c r="M552" s="81">
        <f>IF(C552&gt;A_Stammdaten!$B$12,0,SUM(D552,E552,G552,I552:J552)-SUM(F552,H552,K552:L552))</f>
        <v>0</v>
      </c>
      <c r="N552" s="19"/>
      <c r="O552" s="19"/>
      <c r="P552" s="19"/>
      <c r="Q552" s="81">
        <f t="shared" si="105"/>
        <v>0</v>
      </c>
      <c r="R552" s="82">
        <f>IF(ISBLANK($B552),0,VLOOKUP($B552,Listen!$A$2:$C$45,2,FALSE))</f>
        <v>0</v>
      </c>
      <c r="S552" s="82">
        <f>IF(ISBLANK($B552),0,VLOOKUP($B552,Listen!$A$2:$C$45,3,FALSE))</f>
        <v>0</v>
      </c>
      <c r="T552" s="51">
        <f t="shared" si="97"/>
        <v>0</v>
      </c>
      <c r="U552" s="51">
        <f t="shared" si="106"/>
        <v>0</v>
      </c>
      <c r="V552" s="51">
        <f t="shared" si="106"/>
        <v>0</v>
      </c>
      <c r="W552" s="51">
        <f t="shared" si="106"/>
        <v>0</v>
      </c>
      <c r="X552" s="51">
        <f t="shared" si="106"/>
        <v>0</v>
      </c>
      <c r="Y552" s="51">
        <f t="shared" si="106"/>
        <v>0</v>
      </c>
      <c r="Z552" s="51">
        <f t="shared" si="106"/>
        <v>0</v>
      </c>
      <c r="AA552" s="53">
        <f t="shared" si="107"/>
        <v>0</v>
      </c>
      <c r="AB552" s="53">
        <f>IF(C552=A_Stammdaten!$B$12,D_SAV!$Q552-D_SAV!$AC552,HLOOKUP(A_Stammdaten!$B$12-1,$AD$4:$AJ$1000,ROW(C552)-3,FALSE)-$AC552)</f>
        <v>0</v>
      </c>
      <c r="AC552" s="53">
        <f>HLOOKUP(A_Stammdaten!$B$12,$AD$4:$AJ$1000,ROW(C552)-3,FALSE)</f>
        <v>0</v>
      </c>
      <c r="AD552" s="53">
        <f t="shared" si="98"/>
        <v>0</v>
      </c>
      <c r="AE552" s="53">
        <f t="shared" si="99"/>
        <v>0</v>
      </c>
      <c r="AF552" s="53">
        <f t="shared" si="100"/>
        <v>0</v>
      </c>
      <c r="AG552" s="53">
        <f t="shared" si="101"/>
        <v>0</v>
      </c>
      <c r="AH552" s="53">
        <f t="shared" si="102"/>
        <v>0</v>
      </c>
      <c r="AI552" s="53">
        <f t="shared" si="103"/>
        <v>0</v>
      </c>
      <c r="AJ552" s="53">
        <f t="shared" si="104"/>
        <v>0</v>
      </c>
    </row>
    <row r="553" spans="1:36" x14ac:dyDescent="0.25">
      <c r="A553" s="19"/>
      <c r="B553" s="19"/>
      <c r="C553" s="37"/>
      <c r="D553" s="19"/>
      <c r="E553" s="19"/>
      <c r="F553" s="19"/>
      <c r="G553" s="19"/>
      <c r="H553" s="19"/>
      <c r="I553" s="19"/>
      <c r="J553" s="19"/>
      <c r="K553" s="19"/>
      <c r="L553" s="19"/>
      <c r="M553" s="81">
        <f>IF(C553&gt;A_Stammdaten!$B$12,0,SUM(D553,E553,G553,I553:J553)-SUM(F553,H553,K553:L553))</f>
        <v>0</v>
      </c>
      <c r="N553" s="19"/>
      <c r="O553" s="19"/>
      <c r="P553" s="19"/>
      <c r="Q553" s="81">
        <f t="shared" si="105"/>
        <v>0</v>
      </c>
      <c r="R553" s="82">
        <f>IF(ISBLANK($B553),0,VLOOKUP($B553,Listen!$A$2:$C$45,2,FALSE))</f>
        <v>0</v>
      </c>
      <c r="S553" s="82">
        <f>IF(ISBLANK($B553),0,VLOOKUP($B553,Listen!$A$2:$C$45,3,FALSE))</f>
        <v>0</v>
      </c>
      <c r="T553" s="51">
        <f t="shared" si="97"/>
        <v>0</v>
      </c>
      <c r="U553" s="51">
        <f t="shared" si="106"/>
        <v>0</v>
      </c>
      <c r="V553" s="51">
        <f t="shared" si="106"/>
        <v>0</v>
      </c>
      <c r="W553" s="51">
        <f t="shared" si="106"/>
        <v>0</v>
      </c>
      <c r="X553" s="51">
        <f t="shared" si="106"/>
        <v>0</v>
      </c>
      <c r="Y553" s="51">
        <f t="shared" si="106"/>
        <v>0</v>
      </c>
      <c r="Z553" s="51">
        <f t="shared" si="106"/>
        <v>0</v>
      </c>
      <c r="AA553" s="53">
        <f t="shared" si="107"/>
        <v>0</v>
      </c>
      <c r="AB553" s="53">
        <f>IF(C553=A_Stammdaten!$B$12,D_SAV!$Q553-D_SAV!$AC553,HLOOKUP(A_Stammdaten!$B$12-1,$AD$4:$AJ$1000,ROW(C553)-3,FALSE)-$AC553)</f>
        <v>0</v>
      </c>
      <c r="AC553" s="53">
        <f>HLOOKUP(A_Stammdaten!$B$12,$AD$4:$AJ$1000,ROW(C553)-3,FALSE)</f>
        <v>0</v>
      </c>
      <c r="AD553" s="53">
        <f t="shared" si="98"/>
        <v>0</v>
      </c>
      <c r="AE553" s="53">
        <f t="shared" si="99"/>
        <v>0</v>
      </c>
      <c r="AF553" s="53">
        <f t="shared" si="100"/>
        <v>0</v>
      </c>
      <c r="AG553" s="53">
        <f t="shared" si="101"/>
        <v>0</v>
      </c>
      <c r="AH553" s="53">
        <f t="shared" si="102"/>
        <v>0</v>
      </c>
      <c r="AI553" s="53">
        <f t="shared" si="103"/>
        <v>0</v>
      </c>
      <c r="AJ553" s="53">
        <f t="shared" si="104"/>
        <v>0</v>
      </c>
    </row>
    <row r="554" spans="1:36" x14ac:dyDescent="0.25">
      <c r="A554" s="19"/>
      <c r="B554" s="19"/>
      <c r="C554" s="37"/>
      <c r="D554" s="19"/>
      <c r="E554" s="19"/>
      <c r="F554" s="19"/>
      <c r="G554" s="19"/>
      <c r="H554" s="19"/>
      <c r="I554" s="19"/>
      <c r="J554" s="19"/>
      <c r="K554" s="19"/>
      <c r="L554" s="19"/>
      <c r="M554" s="81">
        <f>IF(C554&gt;A_Stammdaten!$B$12,0,SUM(D554,E554,G554,I554:J554)-SUM(F554,H554,K554:L554))</f>
        <v>0</v>
      </c>
      <c r="N554" s="19"/>
      <c r="O554" s="19"/>
      <c r="P554" s="19"/>
      <c r="Q554" s="81">
        <f t="shared" si="105"/>
        <v>0</v>
      </c>
      <c r="R554" s="82">
        <f>IF(ISBLANK($B554),0,VLOOKUP($B554,Listen!$A$2:$C$45,2,FALSE))</f>
        <v>0</v>
      </c>
      <c r="S554" s="82">
        <f>IF(ISBLANK($B554),0,VLOOKUP($B554,Listen!$A$2:$C$45,3,FALSE))</f>
        <v>0</v>
      </c>
      <c r="T554" s="51">
        <f t="shared" si="97"/>
        <v>0</v>
      </c>
      <c r="U554" s="51">
        <f t="shared" si="106"/>
        <v>0</v>
      </c>
      <c r="V554" s="51">
        <f t="shared" si="106"/>
        <v>0</v>
      </c>
      <c r="W554" s="51">
        <f t="shared" si="106"/>
        <v>0</v>
      </c>
      <c r="X554" s="51">
        <f t="shared" si="106"/>
        <v>0</v>
      </c>
      <c r="Y554" s="51">
        <f t="shared" si="106"/>
        <v>0</v>
      </c>
      <c r="Z554" s="51">
        <f t="shared" si="106"/>
        <v>0</v>
      </c>
      <c r="AA554" s="53">
        <f t="shared" si="107"/>
        <v>0</v>
      </c>
      <c r="AB554" s="53">
        <f>IF(C554=A_Stammdaten!$B$12,D_SAV!$Q554-D_SAV!$AC554,HLOOKUP(A_Stammdaten!$B$12-1,$AD$4:$AJ$1000,ROW(C554)-3,FALSE)-$AC554)</f>
        <v>0</v>
      </c>
      <c r="AC554" s="53">
        <f>HLOOKUP(A_Stammdaten!$B$12,$AD$4:$AJ$1000,ROW(C554)-3,FALSE)</f>
        <v>0</v>
      </c>
      <c r="AD554" s="53">
        <f t="shared" si="98"/>
        <v>0</v>
      </c>
      <c r="AE554" s="53">
        <f t="shared" si="99"/>
        <v>0</v>
      </c>
      <c r="AF554" s="53">
        <f t="shared" si="100"/>
        <v>0</v>
      </c>
      <c r="AG554" s="53">
        <f t="shared" si="101"/>
        <v>0</v>
      </c>
      <c r="AH554" s="53">
        <f t="shared" si="102"/>
        <v>0</v>
      </c>
      <c r="AI554" s="53">
        <f t="shared" si="103"/>
        <v>0</v>
      </c>
      <c r="AJ554" s="53">
        <f t="shared" si="104"/>
        <v>0</v>
      </c>
    </row>
    <row r="555" spans="1:36" x14ac:dyDescent="0.25">
      <c r="A555" s="19"/>
      <c r="B555" s="19"/>
      <c r="C555" s="37"/>
      <c r="D555" s="19"/>
      <c r="E555" s="19"/>
      <c r="F555" s="19"/>
      <c r="G555" s="19"/>
      <c r="H555" s="19"/>
      <c r="I555" s="19"/>
      <c r="J555" s="19"/>
      <c r="K555" s="19"/>
      <c r="L555" s="19"/>
      <c r="M555" s="81">
        <f>IF(C555&gt;A_Stammdaten!$B$12,0,SUM(D555,E555,G555,I555:J555)-SUM(F555,H555,K555:L555))</f>
        <v>0</v>
      </c>
      <c r="N555" s="19"/>
      <c r="O555" s="19"/>
      <c r="P555" s="19"/>
      <c r="Q555" s="81">
        <f t="shared" si="105"/>
        <v>0</v>
      </c>
      <c r="R555" s="82">
        <f>IF(ISBLANK($B555),0,VLOOKUP($B555,Listen!$A$2:$C$45,2,FALSE))</f>
        <v>0</v>
      </c>
      <c r="S555" s="82">
        <f>IF(ISBLANK($B555),0,VLOOKUP($B555,Listen!$A$2:$C$45,3,FALSE))</f>
        <v>0</v>
      </c>
      <c r="T555" s="51">
        <f t="shared" si="97"/>
        <v>0</v>
      </c>
      <c r="U555" s="51">
        <f t="shared" si="106"/>
        <v>0</v>
      </c>
      <c r="V555" s="51">
        <f t="shared" si="106"/>
        <v>0</v>
      </c>
      <c r="W555" s="51">
        <f t="shared" si="106"/>
        <v>0</v>
      </c>
      <c r="X555" s="51">
        <f t="shared" si="106"/>
        <v>0</v>
      </c>
      <c r="Y555" s="51">
        <f t="shared" si="106"/>
        <v>0</v>
      </c>
      <c r="Z555" s="51">
        <f t="shared" si="106"/>
        <v>0</v>
      </c>
      <c r="AA555" s="53">
        <f t="shared" si="107"/>
        <v>0</v>
      </c>
      <c r="AB555" s="53">
        <f>IF(C555=A_Stammdaten!$B$12,D_SAV!$Q555-D_SAV!$AC555,HLOOKUP(A_Stammdaten!$B$12-1,$AD$4:$AJ$1000,ROW(C555)-3,FALSE)-$AC555)</f>
        <v>0</v>
      </c>
      <c r="AC555" s="53">
        <f>HLOOKUP(A_Stammdaten!$B$12,$AD$4:$AJ$1000,ROW(C555)-3,FALSE)</f>
        <v>0</v>
      </c>
      <c r="AD555" s="53">
        <f t="shared" si="98"/>
        <v>0</v>
      </c>
      <c r="AE555" s="53">
        <f t="shared" si="99"/>
        <v>0</v>
      </c>
      <c r="AF555" s="53">
        <f t="shared" si="100"/>
        <v>0</v>
      </c>
      <c r="AG555" s="53">
        <f t="shared" si="101"/>
        <v>0</v>
      </c>
      <c r="AH555" s="53">
        <f t="shared" si="102"/>
        <v>0</v>
      </c>
      <c r="AI555" s="53">
        <f t="shared" si="103"/>
        <v>0</v>
      </c>
      <c r="AJ555" s="53">
        <f t="shared" si="104"/>
        <v>0</v>
      </c>
    </row>
    <row r="556" spans="1:36" x14ac:dyDescent="0.25">
      <c r="A556" s="19"/>
      <c r="B556" s="19"/>
      <c r="C556" s="37"/>
      <c r="D556" s="19"/>
      <c r="E556" s="19"/>
      <c r="F556" s="19"/>
      <c r="G556" s="19"/>
      <c r="H556" s="19"/>
      <c r="I556" s="19"/>
      <c r="J556" s="19"/>
      <c r="K556" s="19"/>
      <c r="L556" s="19"/>
      <c r="M556" s="81">
        <f>IF(C556&gt;A_Stammdaten!$B$12,0,SUM(D556,E556,G556,I556:J556)-SUM(F556,H556,K556:L556))</f>
        <v>0</v>
      </c>
      <c r="N556" s="19"/>
      <c r="O556" s="19"/>
      <c r="P556" s="19"/>
      <c r="Q556" s="81">
        <f t="shared" si="105"/>
        <v>0</v>
      </c>
      <c r="R556" s="82">
        <f>IF(ISBLANK($B556),0,VLOOKUP($B556,Listen!$A$2:$C$45,2,FALSE))</f>
        <v>0</v>
      </c>
      <c r="S556" s="82">
        <f>IF(ISBLANK($B556),0,VLOOKUP($B556,Listen!$A$2:$C$45,3,FALSE))</f>
        <v>0</v>
      </c>
      <c r="T556" s="51">
        <f t="shared" si="97"/>
        <v>0</v>
      </c>
      <c r="U556" s="51">
        <f t="shared" si="106"/>
        <v>0</v>
      </c>
      <c r="V556" s="51">
        <f t="shared" si="106"/>
        <v>0</v>
      </c>
      <c r="W556" s="51">
        <f t="shared" si="106"/>
        <v>0</v>
      </c>
      <c r="X556" s="51">
        <f t="shared" si="106"/>
        <v>0</v>
      </c>
      <c r="Y556" s="51">
        <f t="shared" si="106"/>
        <v>0</v>
      </c>
      <c r="Z556" s="51">
        <f t="shared" si="106"/>
        <v>0</v>
      </c>
      <c r="AA556" s="53">
        <f t="shared" si="107"/>
        <v>0</v>
      </c>
      <c r="AB556" s="53">
        <f>IF(C556=A_Stammdaten!$B$12,D_SAV!$Q556-D_SAV!$AC556,HLOOKUP(A_Stammdaten!$B$12-1,$AD$4:$AJ$1000,ROW(C556)-3,FALSE)-$AC556)</f>
        <v>0</v>
      </c>
      <c r="AC556" s="53">
        <f>HLOOKUP(A_Stammdaten!$B$12,$AD$4:$AJ$1000,ROW(C556)-3,FALSE)</f>
        <v>0</v>
      </c>
      <c r="AD556" s="53">
        <f t="shared" si="98"/>
        <v>0</v>
      </c>
      <c r="AE556" s="53">
        <f t="shared" si="99"/>
        <v>0</v>
      </c>
      <c r="AF556" s="53">
        <f t="shared" si="100"/>
        <v>0</v>
      </c>
      <c r="AG556" s="53">
        <f t="shared" si="101"/>
        <v>0</v>
      </c>
      <c r="AH556" s="53">
        <f t="shared" si="102"/>
        <v>0</v>
      </c>
      <c r="AI556" s="53">
        <f t="shared" si="103"/>
        <v>0</v>
      </c>
      <c r="AJ556" s="53">
        <f t="shared" si="104"/>
        <v>0</v>
      </c>
    </row>
    <row r="557" spans="1:36" x14ac:dyDescent="0.25">
      <c r="A557" s="19"/>
      <c r="B557" s="19"/>
      <c r="C557" s="37"/>
      <c r="D557" s="19"/>
      <c r="E557" s="19"/>
      <c r="F557" s="19"/>
      <c r="G557" s="19"/>
      <c r="H557" s="19"/>
      <c r="I557" s="19"/>
      <c r="J557" s="19"/>
      <c r="K557" s="19"/>
      <c r="L557" s="19"/>
      <c r="M557" s="81">
        <f>IF(C557&gt;A_Stammdaten!$B$12,0,SUM(D557,E557,G557,I557:J557)-SUM(F557,H557,K557:L557))</f>
        <v>0</v>
      </c>
      <c r="N557" s="19"/>
      <c r="O557" s="19"/>
      <c r="P557" s="19"/>
      <c r="Q557" s="81">
        <f t="shared" si="105"/>
        <v>0</v>
      </c>
      <c r="R557" s="82">
        <f>IF(ISBLANK($B557),0,VLOOKUP($B557,Listen!$A$2:$C$45,2,FALSE))</f>
        <v>0</v>
      </c>
      <c r="S557" s="82">
        <f>IF(ISBLANK($B557),0,VLOOKUP($B557,Listen!$A$2:$C$45,3,FALSE))</f>
        <v>0</v>
      </c>
      <c r="T557" s="51">
        <f t="shared" si="97"/>
        <v>0</v>
      </c>
      <c r="U557" s="51">
        <f t="shared" si="106"/>
        <v>0</v>
      </c>
      <c r="V557" s="51">
        <f t="shared" si="106"/>
        <v>0</v>
      </c>
      <c r="W557" s="51">
        <f t="shared" si="106"/>
        <v>0</v>
      </c>
      <c r="X557" s="51">
        <f t="shared" si="106"/>
        <v>0</v>
      </c>
      <c r="Y557" s="51">
        <f t="shared" si="106"/>
        <v>0</v>
      </c>
      <c r="Z557" s="51">
        <f t="shared" si="106"/>
        <v>0</v>
      </c>
      <c r="AA557" s="53">
        <f t="shared" si="107"/>
        <v>0</v>
      </c>
      <c r="AB557" s="53">
        <f>IF(C557=A_Stammdaten!$B$12,D_SAV!$Q557-D_SAV!$AC557,HLOOKUP(A_Stammdaten!$B$12-1,$AD$4:$AJ$1000,ROW(C557)-3,FALSE)-$AC557)</f>
        <v>0</v>
      </c>
      <c r="AC557" s="53">
        <f>HLOOKUP(A_Stammdaten!$B$12,$AD$4:$AJ$1000,ROW(C557)-3,FALSE)</f>
        <v>0</v>
      </c>
      <c r="AD557" s="53">
        <f t="shared" si="98"/>
        <v>0</v>
      </c>
      <c r="AE557" s="53">
        <f t="shared" si="99"/>
        <v>0</v>
      </c>
      <c r="AF557" s="53">
        <f t="shared" si="100"/>
        <v>0</v>
      </c>
      <c r="AG557" s="53">
        <f t="shared" si="101"/>
        <v>0</v>
      </c>
      <c r="AH557" s="53">
        <f t="shared" si="102"/>
        <v>0</v>
      </c>
      <c r="AI557" s="53">
        <f t="shared" si="103"/>
        <v>0</v>
      </c>
      <c r="AJ557" s="53">
        <f t="shared" si="104"/>
        <v>0</v>
      </c>
    </row>
    <row r="558" spans="1:36" x14ac:dyDescent="0.25">
      <c r="A558" s="19"/>
      <c r="B558" s="19"/>
      <c r="C558" s="37"/>
      <c r="D558" s="19"/>
      <c r="E558" s="19"/>
      <c r="F558" s="19"/>
      <c r="G558" s="19"/>
      <c r="H558" s="19"/>
      <c r="I558" s="19"/>
      <c r="J558" s="19"/>
      <c r="K558" s="19"/>
      <c r="L558" s="19"/>
      <c r="M558" s="81">
        <f>IF(C558&gt;A_Stammdaten!$B$12,0,SUM(D558,E558,G558,I558:J558)-SUM(F558,H558,K558:L558))</f>
        <v>0</v>
      </c>
      <c r="N558" s="19"/>
      <c r="O558" s="19"/>
      <c r="P558" s="19"/>
      <c r="Q558" s="81">
        <f t="shared" si="105"/>
        <v>0</v>
      </c>
      <c r="R558" s="82">
        <f>IF(ISBLANK($B558),0,VLOOKUP($B558,Listen!$A$2:$C$45,2,FALSE))</f>
        <v>0</v>
      </c>
      <c r="S558" s="82">
        <f>IF(ISBLANK($B558),0,VLOOKUP($B558,Listen!$A$2:$C$45,3,FALSE))</f>
        <v>0</v>
      </c>
      <c r="T558" s="51">
        <f t="shared" si="97"/>
        <v>0</v>
      </c>
      <c r="U558" s="51">
        <f t="shared" si="106"/>
        <v>0</v>
      </c>
      <c r="V558" s="51">
        <f t="shared" si="106"/>
        <v>0</v>
      </c>
      <c r="W558" s="51">
        <f t="shared" si="106"/>
        <v>0</v>
      </c>
      <c r="X558" s="51">
        <f t="shared" si="106"/>
        <v>0</v>
      </c>
      <c r="Y558" s="51">
        <f t="shared" si="106"/>
        <v>0</v>
      </c>
      <c r="Z558" s="51">
        <f t="shared" si="106"/>
        <v>0</v>
      </c>
      <c r="AA558" s="53">
        <f t="shared" si="107"/>
        <v>0</v>
      </c>
      <c r="AB558" s="53">
        <f>IF(C558=A_Stammdaten!$B$12,D_SAV!$Q558-D_SAV!$AC558,HLOOKUP(A_Stammdaten!$B$12-1,$AD$4:$AJ$1000,ROW(C558)-3,FALSE)-$AC558)</f>
        <v>0</v>
      </c>
      <c r="AC558" s="53">
        <f>HLOOKUP(A_Stammdaten!$B$12,$AD$4:$AJ$1000,ROW(C558)-3,FALSE)</f>
        <v>0</v>
      </c>
      <c r="AD558" s="53">
        <f t="shared" si="98"/>
        <v>0</v>
      </c>
      <c r="AE558" s="53">
        <f t="shared" si="99"/>
        <v>0</v>
      </c>
      <c r="AF558" s="53">
        <f t="shared" si="100"/>
        <v>0</v>
      </c>
      <c r="AG558" s="53">
        <f t="shared" si="101"/>
        <v>0</v>
      </c>
      <c r="AH558" s="53">
        <f t="shared" si="102"/>
        <v>0</v>
      </c>
      <c r="AI558" s="53">
        <f t="shared" si="103"/>
        <v>0</v>
      </c>
      <c r="AJ558" s="53">
        <f t="shared" si="104"/>
        <v>0</v>
      </c>
    </row>
    <row r="559" spans="1:36" x14ac:dyDescent="0.25">
      <c r="A559" s="19"/>
      <c r="B559" s="19"/>
      <c r="C559" s="37"/>
      <c r="D559" s="19"/>
      <c r="E559" s="19"/>
      <c r="F559" s="19"/>
      <c r="G559" s="19"/>
      <c r="H559" s="19"/>
      <c r="I559" s="19"/>
      <c r="J559" s="19"/>
      <c r="K559" s="19"/>
      <c r="L559" s="19"/>
      <c r="M559" s="81">
        <f>IF(C559&gt;A_Stammdaten!$B$12,0,SUM(D559,E559,G559,I559:J559)-SUM(F559,H559,K559:L559))</f>
        <v>0</v>
      </c>
      <c r="N559" s="19"/>
      <c r="O559" s="19"/>
      <c r="P559" s="19"/>
      <c r="Q559" s="81">
        <f t="shared" si="105"/>
        <v>0</v>
      </c>
      <c r="R559" s="82">
        <f>IF(ISBLANK($B559),0,VLOOKUP($B559,Listen!$A$2:$C$45,2,FALSE))</f>
        <v>0</v>
      </c>
      <c r="S559" s="82">
        <f>IF(ISBLANK($B559),0,VLOOKUP($B559,Listen!$A$2:$C$45,3,FALSE))</f>
        <v>0</v>
      </c>
      <c r="T559" s="51">
        <f t="shared" si="97"/>
        <v>0</v>
      </c>
      <c r="U559" s="51">
        <f t="shared" si="106"/>
        <v>0</v>
      </c>
      <c r="V559" s="51">
        <f t="shared" si="106"/>
        <v>0</v>
      </c>
      <c r="W559" s="51">
        <f t="shared" si="106"/>
        <v>0</v>
      </c>
      <c r="X559" s="51">
        <f t="shared" si="106"/>
        <v>0</v>
      </c>
      <c r="Y559" s="51">
        <f t="shared" si="106"/>
        <v>0</v>
      </c>
      <c r="Z559" s="51">
        <f t="shared" si="106"/>
        <v>0</v>
      </c>
      <c r="AA559" s="53">
        <f t="shared" si="107"/>
        <v>0</v>
      </c>
      <c r="AB559" s="53">
        <f>IF(C559=A_Stammdaten!$B$12,D_SAV!$Q559-D_SAV!$AC559,HLOOKUP(A_Stammdaten!$B$12-1,$AD$4:$AJ$1000,ROW(C559)-3,FALSE)-$AC559)</f>
        <v>0</v>
      </c>
      <c r="AC559" s="53">
        <f>HLOOKUP(A_Stammdaten!$B$12,$AD$4:$AJ$1000,ROW(C559)-3,FALSE)</f>
        <v>0</v>
      </c>
      <c r="AD559" s="53">
        <f t="shared" si="98"/>
        <v>0</v>
      </c>
      <c r="AE559" s="53">
        <f t="shared" si="99"/>
        <v>0</v>
      </c>
      <c r="AF559" s="53">
        <f t="shared" si="100"/>
        <v>0</v>
      </c>
      <c r="AG559" s="53">
        <f t="shared" si="101"/>
        <v>0</v>
      </c>
      <c r="AH559" s="53">
        <f t="shared" si="102"/>
        <v>0</v>
      </c>
      <c r="AI559" s="53">
        <f t="shared" si="103"/>
        <v>0</v>
      </c>
      <c r="AJ559" s="53">
        <f t="shared" si="104"/>
        <v>0</v>
      </c>
    </row>
    <row r="560" spans="1:36" x14ac:dyDescent="0.25">
      <c r="A560" s="19"/>
      <c r="B560" s="19"/>
      <c r="C560" s="37"/>
      <c r="D560" s="19"/>
      <c r="E560" s="19"/>
      <c r="F560" s="19"/>
      <c r="G560" s="19"/>
      <c r="H560" s="19"/>
      <c r="I560" s="19"/>
      <c r="J560" s="19"/>
      <c r="K560" s="19"/>
      <c r="L560" s="19"/>
      <c r="M560" s="81">
        <f>IF(C560&gt;A_Stammdaten!$B$12,0,SUM(D560,E560,G560,I560:J560)-SUM(F560,H560,K560:L560))</f>
        <v>0</v>
      </c>
      <c r="N560" s="19"/>
      <c r="O560" s="19"/>
      <c r="P560" s="19"/>
      <c r="Q560" s="81">
        <f t="shared" si="105"/>
        <v>0</v>
      </c>
      <c r="R560" s="82">
        <f>IF(ISBLANK($B560),0,VLOOKUP($B560,Listen!$A$2:$C$45,2,FALSE))</f>
        <v>0</v>
      </c>
      <c r="S560" s="82">
        <f>IF(ISBLANK($B560),0,VLOOKUP($B560,Listen!$A$2:$C$45,3,FALSE))</f>
        <v>0</v>
      </c>
      <c r="T560" s="51">
        <f t="shared" si="97"/>
        <v>0</v>
      </c>
      <c r="U560" s="51">
        <f t="shared" si="106"/>
        <v>0</v>
      </c>
      <c r="V560" s="51">
        <f t="shared" si="106"/>
        <v>0</v>
      </c>
      <c r="W560" s="51">
        <f t="shared" si="106"/>
        <v>0</v>
      </c>
      <c r="X560" s="51">
        <f t="shared" si="106"/>
        <v>0</v>
      </c>
      <c r="Y560" s="51">
        <f t="shared" si="106"/>
        <v>0</v>
      </c>
      <c r="Z560" s="51">
        <f t="shared" si="106"/>
        <v>0</v>
      </c>
      <c r="AA560" s="53">
        <f t="shared" si="107"/>
        <v>0</v>
      </c>
      <c r="AB560" s="53">
        <f>IF(C560=A_Stammdaten!$B$12,D_SAV!$Q560-D_SAV!$AC560,HLOOKUP(A_Stammdaten!$B$12-1,$AD$4:$AJ$1000,ROW(C560)-3,FALSE)-$AC560)</f>
        <v>0</v>
      </c>
      <c r="AC560" s="53">
        <f>HLOOKUP(A_Stammdaten!$B$12,$AD$4:$AJ$1000,ROW(C560)-3,FALSE)</f>
        <v>0</v>
      </c>
      <c r="AD560" s="53">
        <f t="shared" si="98"/>
        <v>0</v>
      </c>
      <c r="AE560" s="53">
        <f t="shared" si="99"/>
        <v>0</v>
      </c>
      <c r="AF560" s="53">
        <f t="shared" si="100"/>
        <v>0</v>
      </c>
      <c r="AG560" s="53">
        <f t="shared" si="101"/>
        <v>0</v>
      </c>
      <c r="AH560" s="53">
        <f t="shared" si="102"/>
        <v>0</v>
      </c>
      <c r="AI560" s="53">
        <f t="shared" si="103"/>
        <v>0</v>
      </c>
      <c r="AJ560" s="53">
        <f t="shared" si="104"/>
        <v>0</v>
      </c>
    </row>
    <row r="561" spans="1:36" x14ac:dyDescent="0.25">
      <c r="A561" s="19"/>
      <c r="B561" s="19"/>
      <c r="C561" s="37"/>
      <c r="D561" s="19"/>
      <c r="E561" s="19"/>
      <c r="F561" s="19"/>
      <c r="G561" s="19"/>
      <c r="H561" s="19"/>
      <c r="I561" s="19"/>
      <c r="J561" s="19"/>
      <c r="K561" s="19"/>
      <c r="L561" s="19"/>
      <c r="M561" s="81">
        <f>IF(C561&gt;A_Stammdaten!$B$12,0,SUM(D561,E561,G561,I561:J561)-SUM(F561,H561,K561:L561))</f>
        <v>0</v>
      </c>
      <c r="N561" s="19"/>
      <c r="O561" s="19"/>
      <c r="P561" s="19"/>
      <c r="Q561" s="81">
        <f t="shared" si="105"/>
        <v>0</v>
      </c>
      <c r="R561" s="82">
        <f>IF(ISBLANK($B561),0,VLOOKUP($B561,Listen!$A$2:$C$45,2,FALSE))</f>
        <v>0</v>
      </c>
      <c r="S561" s="82">
        <f>IF(ISBLANK($B561),0,VLOOKUP($B561,Listen!$A$2:$C$45,3,FALSE))</f>
        <v>0</v>
      </c>
      <c r="T561" s="51">
        <f t="shared" si="97"/>
        <v>0</v>
      </c>
      <c r="U561" s="51">
        <f t="shared" si="106"/>
        <v>0</v>
      </c>
      <c r="V561" s="51">
        <f t="shared" si="106"/>
        <v>0</v>
      </c>
      <c r="W561" s="51">
        <f t="shared" si="106"/>
        <v>0</v>
      </c>
      <c r="X561" s="51">
        <f t="shared" si="106"/>
        <v>0</v>
      </c>
      <c r="Y561" s="51">
        <f t="shared" si="106"/>
        <v>0</v>
      </c>
      <c r="Z561" s="51">
        <f t="shared" si="106"/>
        <v>0</v>
      </c>
      <c r="AA561" s="53">
        <f t="shared" si="107"/>
        <v>0</v>
      </c>
      <c r="AB561" s="53">
        <f>IF(C561=A_Stammdaten!$B$12,D_SAV!$Q561-D_SAV!$AC561,HLOOKUP(A_Stammdaten!$B$12-1,$AD$4:$AJ$1000,ROW(C561)-3,FALSE)-$AC561)</f>
        <v>0</v>
      </c>
      <c r="AC561" s="53">
        <f>HLOOKUP(A_Stammdaten!$B$12,$AD$4:$AJ$1000,ROW(C561)-3,FALSE)</f>
        <v>0</v>
      </c>
      <c r="AD561" s="53">
        <f t="shared" si="98"/>
        <v>0</v>
      </c>
      <c r="AE561" s="53">
        <f t="shared" si="99"/>
        <v>0</v>
      </c>
      <c r="AF561" s="53">
        <f t="shared" si="100"/>
        <v>0</v>
      </c>
      <c r="AG561" s="53">
        <f t="shared" si="101"/>
        <v>0</v>
      </c>
      <c r="AH561" s="53">
        <f t="shared" si="102"/>
        <v>0</v>
      </c>
      <c r="AI561" s="53">
        <f t="shared" si="103"/>
        <v>0</v>
      </c>
      <c r="AJ561" s="53">
        <f t="shared" si="104"/>
        <v>0</v>
      </c>
    </row>
    <row r="562" spans="1:36" x14ac:dyDescent="0.25">
      <c r="A562" s="19"/>
      <c r="B562" s="19"/>
      <c r="C562" s="37"/>
      <c r="D562" s="19"/>
      <c r="E562" s="19"/>
      <c r="F562" s="19"/>
      <c r="G562" s="19"/>
      <c r="H562" s="19"/>
      <c r="I562" s="19"/>
      <c r="J562" s="19"/>
      <c r="K562" s="19"/>
      <c r="L562" s="19"/>
      <c r="M562" s="81">
        <f>IF(C562&gt;A_Stammdaten!$B$12,0,SUM(D562,E562,G562,I562:J562)-SUM(F562,H562,K562:L562))</f>
        <v>0</v>
      </c>
      <c r="N562" s="19"/>
      <c r="O562" s="19"/>
      <c r="P562" s="19"/>
      <c r="Q562" s="81">
        <f t="shared" si="105"/>
        <v>0</v>
      </c>
      <c r="R562" s="82">
        <f>IF(ISBLANK($B562),0,VLOOKUP($B562,Listen!$A$2:$C$45,2,FALSE))</f>
        <v>0</v>
      </c>
      <c r="S562" s="82">
        <f>IF(ISBLANK($B562),0,VLOOKUP($B562,Listen!$A$2:$C$45,3,FALSE))</f>
        <v>0</v>
      </c>
      <c r="T562" s="51">
        <f t="shared" si="97"/>
        <v>0</v>
      </c>
      <c r="U562" s="51">
        <f t="shared" si="106"/>
        <v>0</v>
      </c>
      <c r="V562" s="51">
        <f t="shared" si="106"/>
        <v>0</v>
      </c>
      <c r="W562" s="51">
        <f t="shared" si="106"/>
        <v>0</v>
      </c>
      <c r="X562" s="51">
        <f t="shared" si="106"/>
        <v>0</v>
      </c>
      <c r="Y562" s="51">
        <f t="shared" si="106"/>
        <v>0</v>
      </c>
      <c r="Z562" s="51">
        <f t="shared" si="106"/>
        <v>0</v>
      </c>
      <c r="AA562" s="53">
        <f t="shared" si="107"/>
        <v>0</v>
      </c>
      <c r="AB562" s="53">
        <f>IF(C562=A_Stammdaten!$B$12,D_SAV!$Q562-D_SAV!$AC562,HLOOKUP(A_Stammdaten!$B$12-1,$AD$4:$AJ$1000,ROW(C562)-3,FALSE)-$AC562)</f>
        <v>0</v>
      </c>
      <c r="AC562" s="53">
        <f>HLOOKUP(A_Stammdaten!$B$12,$AD$4:$AJ$1000,ROW(C562)-3,FALSE)</f>
        <v>0</v>
      </c>
      <c r="AD562" s="53">
        <f t="shared" si="98"/>
        <v>0</v>
      </c>
      <c r="AE562" s="53">
        <f t="shared" si="99"/>
        <v>0</v>
      </c>
      <c r="AF562" s="53">
        <f t="shared" si="100"/>
        <v>0</v>
      </c>
      <c r="AG562" s="53">
        <f t="shared" si="101"/>
        <v>0</v>
      </c>
      <c r="AH562" s="53">
        <f t="shared" si="102"/>
        <v>0</v>
      </c>
      <c r="AI562" s="53">
        <f t="shared" si="103"/>
        <v>0</v>
      </c>
      <c r="AJ562" s="53">
        <f t="shared" si="104"/>
        <v>0</v>
      </c>
    </row>
    <row r="563" spans="1:36" x14ac:dyDescent="0.25">
      <c r="A563" s="19"/>
      <c r="B563" s="19"/>
      <c r="C563" s="37"/>
      <c r="D563" s="19"/>
      <c r="E563" s="19"/>
      <c r="F563" s="19"/>
      <c r="G563" s="19"/>
      <c r="H563" s="19"/>
      <c r="I563" s="19"/>
      <c r="J563" s="19"/>
      <c r="K563" s="19"/>
      <c r="L563" s="19"/>
      <c r="M563" s="81">
        <f>IF(C563&gt;A_Stammdaten!$B$12,0,SUM(D563,E563,G563,I563:J563)-SUM(F563,H563,K563:L563))</f>
        <v>0</v>
      </c>
      <c r="N563" s="19"/>
      <c r="O563" s="19"/>
      <c r="P563" s="19"/>
      <c r="Q563" s="81">
        <f t="shared" si="105"/>
        <v>0</v>
      </c>
      <c r="R563" s="82">
        <f>IF(ISBLANK($B563),0,VLOOKUP($B563,Listen!$A$2:$C$45,2,FALSE))</f>
        <v>0</v>
      </c>
      <c r="S563" s="82">
        <f>IF(ISBLANK($B563),0,VLOOKUP($B563,Listen!$A$2:$C$45,3,FALSE))</f>
        <v>0</v>
      </c>
      <c r="T563" s="51">
        <f t="shared" si="97"/>
        <v>0</v>
      </c>
      <c r="U563" s="51">
        <f t="shared" si="106"/>
        <v>0</v>
      </c>
      <c r="V563" s="51">
        <f t="shared" si="106"/>
        <v>0</v>
      </c>
      <c r="W563" s="51">
        <f t="shared" si="106"/>
        <v>0</v>
      </c>
      <c r="X563" s="51">
        <f t="shared" si="106"/>
        <v>0</v>
      </c>
      <c r="Y563" s="51">
        <f t="shared" si="106"/>
        <v>0</v>
      </c>
      <c r="Z563" s="51">
        <f t="shared" si="106"/>
        <v>0</v>
      </c>
      <c r="AA563" s="53">
        <f t="shared" si="107"/>
        <v>0</v>
      </c>
      <c r="AB563" s="53">
        <f>IF(C563=A_Stammdaten!$B$12,D_SAV!$Q563-D_SAV!$AC563,HLOOKUP(A_Stammdaten!$B$12-1,$AD$4:$AJ$1000,ROW(C563)-3,FALSE)-$AC563)</f>
        <v>0</v>
      </c>
      <c r="AC563" s="53">
        <f>HLOOKUP(A_Stammdaten!$B$12,$AD$4:$AJ$1000,ROW(C563)-3,FALSE)</f>
        <v>0</v>
      </c>
      <c r="AD563" s="53">
        <f t="shared" si="98"/>
        <v>0</v>
      </c>
      <c r="AE563" s="53">
        <f t="shared" si="99"/>
        <v>0</v>
      </c>
      <c r="AF563" s="53">
        <f t="shared" si="100"/>
        <v>0</v>
      </c>
      <c r="AG563" s="53">
        <f t="shared" si="101"/>
        <v>0</v>
      </c>
      <c r="AH563" s="53">
        <f t="shared" si="102"/>
        <v>0</v>
      </c>
      <c r="AI563" s="53">
        <f t="shared" si="103"/>
        <v>0</v>
      </c>
      <c r="AJ563" s="53">
        <f t="shared" si="104"/>
        <v>0</v>
      </c>
    </row>
    <row r="564" spans="1:36" x14ac:dyDescent="0.25">
      <c r="A564" s="19"/>
      <c r="B564" s="19"/>
      <c r="C564" s="37"/>
      <c r="D564" s="19"/>
      <c r="E564" s="19"/>
      <c r="F564" s="19"/>
      <c r="G564" s="19"/>
      <c r="H564" s="19"/>
      <c r="I564" s="19"/>
      <c r="J564" s="19"/>
      <c r="K564" s="19"/>
      <c r="L564" s="19"/>
      <c r="M564" s="81">
        <f>IF(C564&gt;A_Stammdaten!$B$12,0,SUM(D564,E564,G564,I564:J564)-SUM(F564,H564,K564:L564))</f>
        <v>0</v>
      </c>
      <c r="N564" s="19"/>
      <c r="O564" s="19"/>
      <c r="P564" s="19"/>
      <c r="Q564" s="81">
        <f t="shared" si="105"/>
        <v>0</v>
      </c>
      <c r="R564" s="82">
        <f>IF(ISBLANK($B564),0,VLOOKUP($B564,Listen!$A$2:$C$45,2,FALSE))</f>
        <v>0</v>
      </c>
      <c r="S564" s="82">
        <f>IF(ISBLANK($B564),0,VLOOKUP($B564,Listen!$A$2:$C$45,3,FALSE))</f>
        <v>0</v>
      </c>
      <c r="T564" s="51">
        <f t="shared" si="97"/>
        <v>0</v>
      </c>
      <c r="U564" s="51">
        <f t="shared" si="106"/>
        <v>0</v>
      </c>
      <c r="V564" s="51">
        <f t="shared" si="106"/>
        <v>0</v>
      </c>
      <c r="W564" s="51">
        <f t="shared" si="106"/>
        <v>0</v>
      </c>
      <c r="X564" s="51">
        <f t="shared" si="106"/>
        <v>0</v>
      </c>
      <c r="Y564" s="51">
        <f t="shared" si="106"/>
        <v>0</v>
      </c>
      <c r="Z564" s="51">
        <f t="shared" si="106"/>
        <v>0</v>
      </c>
      <c r="AA564" s="53">
        <f t="shared" si="107"/>
        <v>0</v>
      </c>
      <c r="AB564" s="53">
        <f>IF(C564=A_Stammdaten!$B$12,D_SAV!$Q564-D_SAV!$AC564,HLOOKUP(A_Stammdaten!$B$12-1,$AD$4:$AJ$1000,ROW(C564)-3,FALSE)-$AC564)</f>
        <v>0</v>
      </c>
      <c r="AC564" s="53">
        <f>HLOOKUP(A_Stammdaten!$B$12,$AD$4:$AJ$1000,ROW(C564)-3,FALSE)</f>
        <v>0</v>
      </c>
      <c r="AD564" s="53">
        <f t="shared" si="98"/>
        <v>0</v>
      </c>
      <c r="AE564" s="53">
        <f t="shared" si="99"/>
        <v>0</v>
      </c>
      <c r="AF564" s="53">
        <f t="shared" si="100"/>
        <v>0</v>
      </c>
      <c r="AG564" s="53">
        <f t="shared" si="101"/>
        <v>0</v>
      </c>
      <c r="AH564" s="53">
        <f t="shared" si="102"/>
        <v>0</v>
      </c>
      <c r="AI564" s="53">
        <f t="shared" si="103"/>
        <v>0</v>
      </c>
      <c r="AJ564" s="53">
        <f t="shared" si="104"/>
        <v>0</v>
      </c>
    </row>
    <row r="565" spans="1:36" x14ac:dyDescent="0.25">
      <c r="A565" s="19"/>
      <c r="B565" s="19"/>
      <c r="C565" s="37"/>
      <c r="D565" s="19"/>
      <c r="E565" s="19"/>
      <c r="F565" s="19"/>
      <c r="G565" s="19"/>
      <c r="H565" s="19"/>
      <c r="I565" s="19"/>
      <c r="J565" s="19"/>
      <c r="K565" s="19"/>
      <c r="L565" s="19"/>
      <c r="M565" s="81">
        <f>IF(C565&gt;A_Stammdaten!$B$12,0,SUM(D565,E565,G565,I565:J565)-SUM(F565,H565,K565:L565))</f>
        <v>0</v>
      </c>
      <c r="N565" s="19"/>
      <c r="O565" s="19"/>
      <c r="P565" s="19"/>
      <c r="Q565" s="81">
        <f t="shared" si="105"/>
        <v>0</v>
      </c>
      <c r="R565" s="82">
        <f>IF(ISBLANK($B565),0,VLOOKUP($B565,Listen!$A$2:$C$45,2,FALSE))</f>
        <v>0</v>
      </c>
      <c r="S565" s="82">
        <f>IF(ISBLANK($B565),0,VLOOKUP($B565,Listen!$A$2:$C$45,3,FALSE))</f>
        <v>0</v>
      </c>
      <c r="T565" s="51">
        <f t="shared" si="97"/>
        <v>0</v>
      </c>
      <c r="U565" s="51">
        <f t="shared" si="106"/>
        <v>0</v>
      </c>
      <c r="V565" s="51">
        <f t="shared" si="106"/>
        <v>0</v>
      </c>
      <c r="W565" s="51">
        <f t="shared" si="106"/>
        <v>0</v>
      </c>
      <c r="X565" s="51">
        <f t="shared" si="106"/>
        <v>0</v>
      </c>
      <c r="Y565" s="51">
        <f t="shared" si="106"/>
        <v>0</v>
      </c>
      <c r="Z565" s="51">
        <f t="shared" si="106"/>
        <v>0</v>
      </c>
      <c r="AA565" s="53">
        <f t="shared" si="107"/>
        <v>0</v>
      </c>
      <c r="AB565" s="53">
        <f>IF(C565=A_Stammdaten!$B$12,D_SAV!$Q565-D_SAV!$AC565,HLOOKUP(A_Stammdaten!$B$12-1,$AD$4:$AJ$1000,ROW(C565)-3,FALSE)-$AC565)</f>
        <v>0</v>
      </c>
      <c r="AC565" s="53">
        <f>HLOOKUP(A_Stammdaten!$B$12,$AD$4:$AJ$1000,ROW(C565)-3,FALSE)</f>
        <v>0</v>
      </c>
      <c r="AD565" s="53">
        <f t="shared" si="98"/>
        <v>0</v>
      </c>
      <c r="AE565" s="53">
        <f t="shared" si="99"/>
        <v>0</v>
      </c>
      <c r="AF565" s="53">
        <f t="shared" si="100"/>
        <v>0</v>
      </c>
      <c r="AG565" s="53">
        <f t="shared" si="101"/>
        <v>0</v>
      </c>
      <c r="AH565" s="53">
        <f t="shared" si="102"/>
        <v>0</v>
      </c>
      <c r="AI565" s="53">
        <f t="shared" si="103"/>
        <v>0</v>
      </c>
      <c r="AJ565" s="53">
        <f t="shared" si="104"/>
        <v>0</v>
      </c>
    </row>
    <row r="566" spans="1:36" x14ac:dyDescent="0.25">
      <c r="A566" s="19"/>
      <c r="B566" s="19"/>
      <c r="C566" s="37"/>
      <c r="D566" s="19"/>
      <c r="E566" s="19"/>
      <c r="F566" s="19"/>
      <c r="G566" s="19"/>
      <c r="H566" s="19"/>
      <c r="I566" s="19"/>
      <c r="J566" s="19"/>
      <c r="K566" s="19"/>
      <c r="L566" s="19"/>
      <c r="M566" s="81">
        <f>IF(C566&gt;A_Stammdaten!$B$12,0,SUM(D566,E566,G566,I566:J566)-SUM(F566,H566,K566:L566))</f>
        <v>0</v>
      </c>
      <c r="N566" s="19"/>
      <c r="O566" s="19"/>
      <c r="P566" s="19"/>
      <c r="Q566" s="81">
        <f t="shared" si="105"/>
        <v>0</v>
      </c>
      <c r="R566" s="82">
        <f>IF(ISBLANK($B566),0,VLOOKUP($B566,Listen!$A$2:$C$45,2,FALSE))</f>
        <v>0</v>
      </c>
      <c r="S566" s="82">
        <f>IF(ISBLANK($B566),0,VLOOKUP($B566,Listen!$A$2:$C$45,3,FALSE))</f>
        <v>0</v>
      </c>
      <c r="T566" s="51">
        <f t="shared" si="97"/>
        <v>0</v>
      </c>
      <c r="U566" s="51">
        <f t="shared" si="106"/>
        <v>0</v>
      </c>
      <c r="V566" s="51">
        <f t="shared" si="106"/>
        <v>0</v>
      </c>
      <c r="W566" s="51">
        <f t="shared" si="106"/>
        <v>0</v>
      </c>
      <c r="X566" s="51">
        <f t="shared" si="106"/>
        <v>0</v>
      </c>
      <c r="Y566" s="51">
        <f t="shared" si="106"/>
        <v>0</v>
      </c>
      <c r="Z566" s="51">
        <f t="shared" si="106"/>
        <v>0</v>
      </c>
      <c r="AA566" s="53">
        <f t="shared" si="107"/>
        <v>0</v>
      </c>
      <c r="AB566" s="53">
        <f>IF(C566=A_Stammdaten!$B$12,D_SAV!$Q566-D_SAV!$AC566,HLOOKUP(A_Stammdaten!$B$12-1,$AD$4:$AJ$1000,ROW(C566)-3,FALSE)-$AC566)</f>
        <v>0</v>
      </c>
      <c r="AC566" s="53">
        <f>HLOOKUP(A_Stammdaten!$B$12,$AD$4:$AJ$1000,ROW(C566)-3,FALSE)</f>
        <v>0</v>
      </c>
      <c r="AD566" s="53">
        <f t="shared" si="98"/>
        <v>0</v>
      </c>
      <c r="AE566" s="53">
        <f t="shared" si="99"/>
        <v>0</v>
      </c>
      <c r="AF566" s="53">
        <f t="shared" si="100"/>
        <v>0</v>
      </c>
      <c r="AG566" s="53">
        <f t="shared" si="101"/>
        <v>0</v>
      </c>
      <c r="AH566" s="53">
        <f t="shared" si="102"/>
        <v>0</v>
      </c>
      <c r="AI566" s="53">
        <f t="shared" si="103"/>
        <v>0</v>
      </c>
      <c r="AJ566" s="53">
        <f t="shared" si="104"/>
        <v>0</v>
      </c>
    </row>
    <row r="567" spans="1:36" x14ac:dyDescent="0.25">
      <c r="A567" s="19"/>
      <c r="B567" s="19"/>
      <c r="C567" s="37"/>
      <c r="D567" s="19"/>
      <c r="E567" s="19"/>
      <c r="F567" s="19"/>
      <c r="G567" s="19"/>
      <c r="H567" s="19"/>
      <c r="I567" s="19"/>
      <c r="J567" s="19"/>
      <c r="K567" s="19"/>
      <c r="L567" s="19"/>
      <c r="M567" s="81">
        <f>IF(C567&gt;A_Stammdaten!$B$12,0,SUM(D567,E567,G567,I567:J567)-SUM(F567,H567,K567:L567))</f>
        <v>0</v>
      </c>
      <c r="N567" s="19"/>
      <c r="O567" s="19"/>
      <c r="P567" s="19"/>
      <c r="Q567" s="81">
        <f t="shared" si="105"/>
        <v>0</v>
      </c>
      <c r="R567" s="82">
        <f>IF(ISBLANK($B567),0,VLOOKUP($B567,Listen!$A$2:$C$45,2,FALSE))</f>
        <v>0</v>
      </c>
      <c r="S567" s="82">
        <f>IF(ISBLANK($B567),0,VLOOKUP($B567,Listen!$A$2:$C$45,3,FALSE))</f>
        <v>0</v>
      </c>
      <c r="T567" s="51">
        <f t="shared" si="97"/>
        <v>0</v>
      </c>
      <c r="U567" s="51">
        <f t="shared" si="106"/>
        <v>0</v>
      </c>
      <c r="V567" s="51">
        <f t="shared" si="106"/>
        <v>0</v>
      </c>
      <c r="W567" s="51">
        <f t="shared" si="106"/>
        <v>0</v>
      </c>
      <c r="X567" s="51">
        <f t="shared" si="106"/>
        <v>0</v>
      </c>
      <c r="Y567" s="51">
        <f t="shared" si="106"/>
        <v>0</v>
      </c>
      <c r="Z567" s="51">
        <f t="shared" si="106"/>
        <v>0</v>
      </c>
      <c r="AA567" s="53">
        <f t="shared" si="107"/>
        <v>0</v>
      </c>
      <c r="AB567" s="53">
        <f>IF(C567=A_Stammdaten!$B$12,D_SAV!$Q567-D_SAV!$AC567,HLOOKUP(A_Stammdaten!$B$12-1,$AD$4:$AJ$1000,ROW(C567)-3,FALSE)-$AC567)</f>
        <v>0</v>
      </c>
      <c r="AC567" s="53">
        <f>HLOOKUP(A_Stammdaten!$B$12,$AD$4:$AJ$1000,ROW(C567)-3,FALSE)</f>
        <v>0</v>
      </c>
      <c r="AD567" s="53">
        <f t="shared" si="98"/>
        <v>0</v>
      </c>
      <c r="AE567" s="53">
        <f t="shared" si="99"/>
        <v>0</v>
      </c>
      <c r="AF567" s="53">
        <f t="shared" si="100"/>
        <v>0</v>
      </c>
      <c r="AG567" s="53">
        <f t="shared" si="101"/>
        <v>0</v>
      </c>
      <c r="AH567" s="53">
        <f t="shared" si="102"/>
        <v>0</v>
      </c>
      <c r="AI567" s="53">
        <f t="shared" si="103"/>
        <v>0</v>
      </c>
      <c r="AJ567" s="53">
        <f t="shared" si="104"/>
        <v>0</v>
      </c>
    </row>
    <row r="568" spans="1:36" x14ac:dyDescent="0.25">
      <c r="A568" s="19"/>
      <c r="B568" s="19"/>
      <c r="C568" s="37"/>
      <c r="D568" s="19"/>
      <c r="E568" s="19"/>
      <c r="F568" s="19"/>
      <c r="G568" s="19"/>
      <c r="H568" s="19"/>
      <c r="I568" s="19"/>
      <c r="J568" s="19"/>
      <c r="K568" s="19"/>
      <c r="L568" s="19"/>
      <c r="M568" s="81">
        <f>IF(C568&gt;A_Stammdaten!$B$12,0,SUM(D568,E568,G568,I568:J568)-SUM(F568,H568,K568:L568))</f>
        <v>0</v>
      </c>
      <c r="N568" s="19"/>
      <c r="O568" s="19"/>
      <c r="P568" s="19"/>
      <c r="Q568" s="81">
        <f t="shared" si="105"/>
        <v>0</v>
      </c>
      <c r="R568" s="82">
        <f>IF(ISBLANK($B568),0,VLOOKUP($B568,Listen!$A$2:$C$45,2,FALSE))</f>
        <v>0</v>
      </c>
      <c r="S568" s="82">
        <f>IF(ISBLANK($B568),0,VLOOKUP($B568,Listen!$A$2:$C$45,3,FALSE))</f>
        <v>0</v>
      </c>
      <c r="T568" s="51">
        <f t="shared" si="97"/>
        <v>0</v>
      </c>
      <c r="U568" s="51">
        <f t="shared" si="106"/>
        <v>0</v>
      </c>
      <c r="V568" s="51">
        <f t="shared" si="106"/>
        <v>0</v>
      </c>
      <c r="W568" s="51">
        <f t="shared" si="106"/>
        <v>0</v>
      </c>
      <c r="X568" s="51">
        <f t="shared" si="106"/>
        <v>0</v>
      </c>
      <c r="Y568" s="51">
        <f t="shared" si="106"/>
        <v>0</v>
      </c>
      <c r="Z568" s="51">
        <f t="shared" si="106"/>
        <v>0</v>
      </c>
      <c r="AA568" s="53">
        <f t="shared" si="107"/>
        <v>0</v>
      </c>
      <c r="AB568" s="53">
        <f>IF(C568=A_Stammdaten!$B$12,D_SAV!$Q568-D_SAV!$AC568,HLOOKUP(A_Stammdaten!$B$12-1,$AD$4:$AJ$1000,ROW(C568)-3,FALSE)-$AC568)</f>
        <v>0</v>
      </c>
      <c r="AC568" s="53">
        <f>HLOOKUP(A_Stammdaten!$B$12,$AD$4:$AJ$1000,ROW(C568)-3,FALSE)</f>
        <v>0</v>
      </c>
      <c r="AD568" s="53">
        <f t="shared" si="98"/>
        <v>0</v>
      </c>
      <c r="AE568" s="53">
        <f t="shared" si="99"/>
        <v>0</v>
      </c>
      <c r="AF568" s="53">
        <f t="shared" si="100"/>
        <v>0</v>
      </c>
      <c r="AG568" s="53">
        <f t="shared" si="101"/>
        <v>0</v>
      </c>
      <c r="AH568" s="53">
        <f t="shared" si="102"/>
        <v>0</v>
      </c>
      <c r="AI568" s="53">
        <f t="shared" si="103"/>
        <v>0</v>
      </c>
      <c r="AJ568" s="53">
        <f t="shared" si="104"/>
        <v>0</v>
      </c>
    </row>
    <row r="569" spans="1:36" x14ac:dyDescent="0.25">
      <c r="A569" s="19"/>
      <c r="B569" s="19"/>
      <c r="C569" s="37"/>
      <c r="D569" s="19"/>
      <c r="E569" s="19"/>
      <c r="F569" s="19"/>
      <c r="G569" s="19"/>
      <c r="H569" s="19"/>
      <c r="I569" s="19"/>
      <c r="J569" s="19"/>
      <c r="K569" s="19"/>
      <c r="L569" s="19"/>
      <c r="M569" s="81">
        <f>IF(C569&gt;A_Stammdaten!$B$12,0,SUM(D569,E569,G569,I569:J569)-SUM(F569,H569,K569:L569))</f>
        <v>0</v>
      </c>
      <c r="N569" s="19"/>
      <c r="O569" s="19"/>
      <c r="P569" s="19"/>
      <c r="Q569" s="81">
        <f t="shared" si="105"/>
        <v>0</v>
      </c>
      <c r="R569" s="82">
        <f>IF(ISBLANK($B569),0,VLOOKUP($B569,Listen!$A$2:$C$45,2,FALSE))</f>
        <v>0</v>
      </c>
      <c r="S569" s="82">
        <f>IF(ISBLANK($B569),0,VLOOKUP($B569,Listen!$A$2:$C$45,3,FALSE))</f>
        <v>0</v>
      </c>
      <c r="T569" s="51">
        <f t="shared" si="97"/>
        <v>0</v>
      </c>
      <c r="U569" s="51">
        <f t="shared" si="106"/>
        <v>0</v>
      </c>
      <c r="V569" s="51">
        <f t="shared" si="106"/>
        <v>0</v>
      </c>
      <c r="W569" s="51">
        <f t="shared" si="106"/>
        <v>0</v>
      </c>
      <c r="X569" s="51">
        <f t="shared" si="106"/>
        <v>0</v>
      </c>
      <c r="Y569" s="51">
        <f t="shared" si="106"/>
        <v>0</v>
      </c>
      <c r="Z569" s="51">
        <f t="shared" si="106"/>
        <v>0</v>
      </c>
      <c r="AA569" s="53">
        <f t="shared" si="107"/>
        <v>0</v>
      </c>
      <c r="AB569" s="53">
        <f>IF(C569=A_Stammdaten!$B$12,D_SAV!$Q569-D_SAV!$AC569,HLOOKUP(A_Stammdaten!$B$12-1,$AD$4:$AJ$1000,ROW(C569)-3,FALSE)-$AC569)</f>
        <v>0</v>
      </c>
      <c r="AC569" s="53">
        <f>HLOOKUP(A_Stammdaten!$B$12,$AD$4:$AJ$1000,ROW(C569)-3,FALSE)</f>
        <v>0</v>
      </c>
      <c r="AD569" s="53">
        <f t="shared" si="98"/>
        <v>0</v>
      </c>
      <c r="AE569" s="53">
        <f t="shared" si="99"/>
        <v>0</v>
      </c>
      <c r="AF569" s="53">
        <f t="shared" si="100"/>
        <v>0</v>
      </c>
      <c r="AG569" s="53">
        <f t="shared" si="101"/>
        <v>0</v>
      </c>
      <c r="AH569" s="53">
        <f t="shared" si="102"/>
        <v>0</v>
      </c>
      <c r="AI569" s="53">
        <f t="shared" si="103"/>
        <v>0</v>
      </c>
      <c r="AJ569" s="53">
        <f t="shared" si="104"/>
        <v>0</v>
      </c>
    </row>
    <row r="570" spans="1:36" x14ac:dyDescent="0.25">
      <c r="A570" s="19"/>
      <c r="B570" s="19"/>
      <c r="C570" s="37"/>
      <c r="D570" s="19"/>
      <c r="E570" s="19"/>
      <c r="F570" s="19"/>
      <c r="G570" s="19"/>
      <c r="H570" s="19"/>
      <c r="I570" s="19"/>
      <c r="J570" s="19"/>
      <c r="K570" s="19"/>
      <c r="L570" s="19"/>
      <c r="M570" s="81">
        <f>IF(C570&gt;A_Stammdaten!$B$12,0,SUM(D570,E570,G570,I570:J570)-SUM(F570,H570,K570:L570))</f>
        <v>0</v>
      </c>
      <c r="N570" s="19"/>
      <c r="O570" s="19"/>
      <c r="P570" s="19"/>
      <c r="Q570" s="81">
        <f t="shared" si="105"/>
        <v>0</v>
      </c>
      <c r="R570" s="82">
        <f>IF(ISBLANK($B570),0,VLOOKUP($B570,Listen!$A$2:$C$45,2,FALSE))</f>
        <v>0</v>
      </c>
      <c r="S570" s="82">
        <f>IF(ISBLANK($B570),0,VLOOKUP($B570,Listen!$A$2:$C$45,3,FALSE))</f>
        <v>0</v>
      </c>
      <c r="T570" s="51">
        <f t="shared" si="97"/>
        <v>0</v>
      </c>
      <c r="U570" s="51">
        <f t="shared" si="106"/>
        <v>0</v>
      </c>
      <c r="V570" s="51">
        <f t="shared" si="106"/>
        <v>0</v>
      </c>
      <c r="W570" s="51">
        <f t="shared" si="106"/>
        <v>0</v>
      </c>
      <c r="X570" s="51">
        <f t="shared" si="106"/>
        <v>0</v>
      </c>
      <c r="Y570" s="51">
        <f t="shared" si="106"/>
        <v>0</v>
      </c>
      <c r="Z570" s="51">
        <f t="shared" si="106"/>
        <v>0</v>
      </c>
      <c r="AA570" s="53">
        <f t="shared" si="107"/>
        <v>0</v>
      </c>
      <c r="AB570" s="53">
        <f>IF(C570=A_Stammdaten!$B$12,D_SAV!$Q570-D_SAV!$AC570,HLOOKUP(A_Stammdaten!$B$12-1,$AD$4:$AJ$1000,ROW(C570)-3,FALSE)-$AC570)</f>
        <v>0</v>
      </c>
      <c r="AC570" s="53">
        <f>HLOOKUP(A_Stammdaten!$B$12,$AD$4:$AJ$1000,ROW(C570)-3,FALSE)</f>
        <v>0</v>
      </c>
      <c r="AD570" s="53">
        <f t="shared" si="98"/>
        <v>0</v>
      </c>
      <c r="AE570" s="53">
        <f t="shared" si="99"/>
        <v>0</v>
      </c>
      <c r="AF570" s="53">
        <f t="shared" si="100"/>
        <v>0</v>
      </c>
      <c r="AG570" s="53">
        <f t="shared" si="101"/>
        <v>0</v>
      </c>
      <c r="AH570" s="53">
        <f t="shared" si="102"/>
        <v>0</v>
      </c>
      <c r="AI570" s="53">
        <f t="shared" si="103"/>
        <v>0</v>
      </c>
      <c r="AJ570" s="53">
        <f t="shared" si="104"/>
        <v>0</v>
      </c>
    </row>
    <row r="571" spans="1:36" x14ac:dyDescent="0.25">
      <c r="A571" s="19"/>
      <c r="B571" s="19"/>
      <c r="C571" s="37"/>
      <c r="D571" s="19"/>
      <c r="E571" s="19"/>
      <c r="F571" s="19"/>
      <c r="G571" s="19"/>
      <c r="H571" s="19"/>
      <c r="I571" s="19"/>
      <c r="J571" s="19"/>
      <c r="K571" s="19"/>
      <c r="L571" s="19"/>
      <c r="M571" s="81">
        <f>IF(C571&gt;A_Stammdaten!$B$12,0,SUM(D571,E571,G571,I571:J571)-SUM(F571,H571,K571:L571))</f>
        <v>0</v>
      </c>
      <c r="N571" s="19"/>
      <c r="O571" s="19"/>
      <c r="P571" s="19"/>
      <c r="Q571" s="81">
        <f t="shared" si="105"/>
        <v>0</v>
      </c>
      <c r="R571" s="82">
        <f>IF(ISBLANK($B571),0,VLOOKUP($B571,Listen!$A$2:$C$45,2,FALSE))</f>
        <v>0</v>
      </c>
      <c r="S571" s="82">
        <f>IF(ISBLANK($B571),0,VLOOKUP($B571,Listen!$A$2:$C$45,3,FALSE))</f>
        <v>0</v>
      </c>
      <c r="T571" s="51">
        <f t="shared" si="97"/>
        <v>0</v>
      </c>
      <c r="U571" s="51">
        <f t="shared" si="106"/>
        <v>0</v>
      </c>
      <c r="V571" s="51">
        <f t="shared" si="106"/>
        <v>0</v>
      </c>
      <c r="W571" s="51">
        <f t="shared" si="106"/>
        <v>0</v>
      </c>
      <c r="X571" s="51">
        <f t="shared" si="106"/>
        <v>0</v>
      </c>
      <c r="Y571" s="51">
        <f t="shared" si="106"/>
        <v>0</v>
      </c>
      <c r="Z571" s="51">
        <f t="shared" si="106"/>
        <v>0</v>
      </c>
      <c r="AA571" s="53">
        <f t="shared" si="107"/>
        <v>0</v>
      </c>
      <c r="AB571" s="53">
        <f>IF(C571=A_Stammdaten!$B$12,D_SAV!$Q571-D_SAV!$AC571,HLOOKUP(A_Stammdaten!$B$12-1,$AD$4:$AJ$1000,ROW(C571)-3,FALSE)-$AC571)</f>
        <v>0</v>
      </c>
      <c r="AC571" s="53">
        <f>HLOOKUP(A_Stammdaten!$B$12,$AD$4:$AJ$1000,ROW(C571)-3,FALSE)</f>
        <v>0</v>
      </c>
      <c r="AD571" s="53">
        <f t="shared" si="98"/>
        <v>0</v>
      </c>
      <c r="AE571" s="53">
        <f t="shared" si="99"/>
        <v>0</v>
      </c>
      <c r="AF571" s="53">
        <f t="shared" si="100"/>
        <v>0</v>
      </c>
      <c r="AG571" s="53">
        <f t="shared" si="101"/>
        <v>0</v>
      </c>
      <c r="AH571" s="53">
        <f t="shared" si="102"/>
        <v>0</v>
      </c>
      <c r="AI571" s="53">
        <f t="shared" si="103"/>
        <v>0</v>
      </c>
      <c r="AJ571" s="53">
        <f t="shared" si="104"/>
        <v>0</v>
      </c>
    </row>
    <row r="572" spans="1:36" x14ac:dyDescent="0.25">
      <c r="A572" s="19"/>
      <c r="B572" s="19"/>
      <c r="C572" s="37"/>
      <c r="D572" s="19"/>
      <c r="E572" s="19"/>
      <c r="F572" s="19"/>
      <c r="G572" s="19"/>
      <c r="H572" s="19"/>
      <c r="I572" s="19"/>
      <c r="J572" s="19"/>
      <c r="K572" s="19"/>
      <c r="L572" s="19"/>
      <c r="M572" s="81">
        <f>IF(C572&gt;A_Stammdaten!$B$12,0,SUM(D572,E572,G572,I572:J572)-SUM(F572,H572,K572:L572))</f>
        <v>0</v>
      </c>
      <c r="N572" s="19"/>
      <c r="O572" s="19"/>
      <c r="P572" s="19"/>
      <c r="Q572" s="81">
        <f t="shared" si="105"/>
        <v>0</v>
      </c>
      <c r="R572" s="82">
        <f>IF(ISBLANK($B572),0,VLOOKUP($B572,Listen!$A$2:$C$45,2,FALSE))</f>
        <v>0</v>
      </c>
      <c r="S572" s="82">
        <f>IF(ISBLANK($B572),0,VLOOKUP($B572,Listen!$A$2:$C$45,3,FALSE))</f>
        <v>0</v>
      </c>
      <c r="T572" s="51">
        <f t="shared" si="97"/>
        <v>0</v>
      </c>
      <c r="U572" s="51">
        <f t="shared" si="106"/>
        <v>0</v>
      </c>
      <c r="V572" s="51">
        <f t="shared" si="106"/>
        <v>0</v>
      </c>
      <c r="W572" s="51">
        <f t="shared" si="106"/>
        <v>0</v>
      </c>
      <c r="X572" s="51">
        <f t="shared" si="106"/>
        <v>0</v>
      </c>
      <c r="Y572" s="51">
        <f t="shared" si="106"/>
        <v>0</v>
      </c>
      <c r="Z572" s="51">
        <f t="shared" si="106"/>
        <v>0</v>
      </c>
      <c r="AA572" s="53">
        <f t="shared" si="107"/>
        <v>0</v>
      </c>
      <c r="AB572" s="53">
        <f>IF(C572=A_Stammdaten!$B$12,D_SAV!$Q572-D_SAV!$AC572,HLOOKUP(A_Stammdaten!$B$12-1,$AD$4:$AJ$1000,ROW(C572)-3,FALSE)-$AC572)</f>
        <v>0</v>
      </c>
      <c r="AC572" s="53">
        <f>HLOOKUP(A_Stammdaten!$B$12,$AD$4:$AJ$1000,ROW(C572)-3,FALSE)</f>
        <v>0</v>
      </c>
      <c r="AD572" s="53">
        <f t="shared" si="98"/>
        <v>0</v>
      </c>
      <c r="AE572" s="53">
        <f t="shared" si="99"/>
        <v>0</v>
      </c>
      <c r="AF572" s="53">
        <f t="shared" si="100"/>
        <v>0</v>
      </c>
      <c r="AG572" s="53">
        <f t="shared" si="101"/>
        <v>0</v>
      </c>
      <c r="AH572" s="53">
        <f t="shared" si="102"/>
        <v>0</v>
      </c>
      <c r="AI572" s="53">
        <f t="shared" si="103"/>
        <v>0</v>
      </c>
      <c r="AJ572" s="53">
        <f t="shared" si="104"/>
        <v>0</v>
      </c>
    </row>
    <row r="573" spans="1:36" x14ac:dyDescent="0.25">
      <c r="A573" s="19"/>
      <c r="B573" s="19"/>
      <c r="C573" s="37"/>
      <c r="D573" s="19"/>
      <c r="E573" s="19"/>
      <c r="F573" s="19"/>
      <c r="G573" s="19"/>
      <c r="H573" s="19"/>
      <c r="I573" s="19"/>
      <c r="J573" s="19"/>
      <c r="K573" s="19"/>
      <c r="L573" s="19"/>
      <c r="M573" s="81">
        <f>IF(C573&gt;A_Stammdaten!$B$12,0,SUM(D573,E573,G573,I573:J573)-SUM(F573,H573,K573:L573))</f>
        <v>0</v>
      </c>
      <c r="N573" s="19"/>
      <c r="O573" s="19"/>
      <c r="P573" s="19"/>
      <c r="Q573" s="81">
        <f t="shared" si="105"/>
        <v>0</v>
      </c>
      <c r="R573" s="82">
        <f>IF(ISBLANK($B573),0,VLOOKUP($B573,Listen!$A$2:$C$45,2,FALSE))</f>
        <v>0</v>
      </c>
      <c r="S573" s="82">
        <f>IF(ISBLANK($B573),0,VLOOKUP($B573,Listen!$A$2:$C$45,3,FALSE))</f>
        <v>0</v>
      </c>
      <c r="T573" s="51">
        <f t="shared" si="97"/>
        <v>0</v>
      </c>
      <c r="U573" s="51">
        <f t="shared" si="106"/>
        <v>0</v>
      </c>
      <c r="V573" s="51">
        <f t="shared" si="106"/>
        <v>0</v>
      </c>
      <c r="W573" s="51">
        <f t="shared" si="106"/>
        <v>0</v>
      </c>
      <c r="X573" s="51">
        <f t="shared" si="106"/>
        <v>0</v>
      </c>
      <c r="Y573" s="51">
        <f t="shared" si="106"/>
        <v>0</v>
      </c>
      <c r="Z573" s="51">
        <f t="shared" si="106"/>
        <v>0</v>
      </c>
      <c r="AA573" s="53">
        <f t="shared" si="107"/>
        <v>0</v>
      </c>
      <c r="AB573" s="53">
        <f>IF(C573=A_Stammdaten!$B$12,D_SAV!$Q573-D_SAV!$AC573,HLOOKUP(A_Stammdaten!$B$12-1,$AD$4:$AJ$1000,ROW(C573)-3,FALSE)-$AC573)</f>
        <v>0</v>
      </c>
      <c r="AC573" s="53">
        <f>HLOOKUP(A_Stammdaten!$B$12,$AD$4:$AJ$1000,ROW(C573)-3,FALSE)</f>
        <v>0</v>
      </c>
      <c r="AD573" s="53">
        <f t="shared" si="98"/>
        <v>0</v>
      </c>
      <c r="AE573" s="53">
        <f t="shared" si="99"/>
        <v>0</v>
      </c>
      <c r="AF573" s="53">
        <f t="shared" si="100"/>
        <v>0</v>
      </c>
      <c r="AG573" s="53">
        <f t="shared" si="101"/>
        <v>0</v>
      </c>
      <c r="AH573" s="53">
        <f t="shared" si="102"/>
        <v>0</v>
      </c>
      <c r="AI573" s="53">
        <f t="shared" si="103"/>
        <v>0</v>
      </c>
      <c r="AJ573" s="53">
        <f t="shared" si="104"/>
        <v>0</v>
      </c>
    </row>
    <row r="574" spans="1:36" x14ac:dyDescent="0.25">
      <c r="A574" s="19"/>
      <c r="B574" s="19"/>
      <c r="C574" s="37"/>
      <c r="D574" s="19"/>
      <c r="E574" s="19"/>
      <c r="F574" s="19"/>
      <c r="G574" s="19"/>
      <c r="H574" s="19"/>
      <c r="I574" s="19"/>
      <c r="J574" s="19"/>
      <c r="K574" s="19"/>
      <c r="L574" s="19"/>
      <c r="M574" s="81">
        <f>IF(C574&gt;A_Stammdaten!$B$12,0,SUM(D574,E574,G574,I574:J574)-SUM(F574,H574,K574:L574))</f>
        <v>0</v>
      </c>
      <c r="N574" s="19"/>
      <c r="O574" s="19"/>
      <c r="P574" s="19"/>
      <c r="Q574" s="81">
        <f t="shared" si="105"/>
        <v>0</v>
      </c>
      <c r="R574" s="82">
        <f>IF(ISBLANK($B574),0,VLOOKUP($B574,Listen!$A$2:$C$45,2,FALSE))</f>
        <v>0</v>
      </c>
      <c r="S574" s="82">
        <f>IF(ISBLANK($B574),0,VLOOKUP($B574,Listen!$A$2:$C$45,3,FALSE))</f>
        <v>0</v>
      </c>
      <c r="T574" s="51">
        <f t="shared" si="97"/>
        <v>0</v>
      </c>
      <c r="U574" s="51">
        <f t="shared" si="106"/>
        <v>0</v>
      </c>
      <c r="V574" s="51">
        <f t="shared" si="106"/>
        <v>0</v>
      </c>
      <c r="W574" s="51">
        <f t="shared" si="106"/>
        <v>0</v>
      </c>
      <c r="X574" s="51">
        <f t="shared" si="106"/>
        <v>0</v>
      </c>
      <c r="Y574" s="51">
        <f t="shared" si="106"/>
        <v>0</v>
      </c>
      <c r="Z574" s="51">
        <f t="shared" si="106"/>
        <v>0</v>
      </c>
      <c r="AA574" s="53">
        <f t="shared" si="107"/>
        <v>0</v>
      </c>
      <c r="AB574" s="53">
        <f>IF(C574=A_Stammdaten!$B$12,D_SAV!$Q574-D_SAV!$AC574,HLOOKUP(A_Stammdaten!$B$12-1,$AD$4:$AJ$1000,ROW(C574)-3,FALSE)-$AC574)</f>
        <v>0</v>
      </c>
      <c r="AC574" s="53">
        <f>HLOOKUP(A_Stammdaten!$B$12,$AD$4:$AJ$1000,ROW(C574)-3,FALSE)</f>
        <v>0</v>
      </c>
      <c r="AD574" s="53">
        <f t="shared" si="98"/>
        <v>0</v>
      </c>
      <c r="AE574" s="53">
        <f t="shared" si="99"/>
        <v>0</v>
      </c>
      <c r="AF574" s="53">
        <f t="shared" si="100"/>
        <v>0</v>
      </c>
      <c r="AG574" s="53">
        <f t="shared" si="101"/>
        <v>0</v>
      </c>
      <c r="AH574" s="53">
        <f t="shared" si="102"/>
        <v>0</v>
      </c>
      <c r="AI574" s="53">
        <f t="shared" si="103"/>
        <v>0</v>
      </c>
      <c r="AJ574" s="53">
        <f t="shared" si="104"/>
        <v>0</v>
      </c>
    </row>
    <row r="575" spans="1:36" x14ac:dyDescent="0.25">
      <c r="A575" s="19"/>
      <c r="B575" s="19"/>
      <c r="C575" s="37"/>
      <c r="D575" s="19"/>
      <c r="E575" s="19"/>
      <c r="F575" s="19"/>
      <c r="G575" s="19"/>
      <c r="H575" s="19"/>
      <c r="I575" s="19"/>
      <c r="J575" s="19"/>
      <c r="K575" s="19"/>
      <c r="L575" s="19"/>
      <c r="M575" s="81">
        <f>IF(C575&gt;A_Stammdaten!$B$12,0,SUM(D575,E575,G575,I575:J575)-SUM(F575,H575,K575:L575))</f>
        <v>0</v>
      </c>
      <c r="N575" s="19"/>
      <c r="O575" s="19"/>
      <c r="P575" s="19"/>
      <c r="Q575" s="81">
        <f t="shared" si="105"/>
        <v>0</v>
      </c>
      <c r="R575" s="82">
        <f>IF(ISBLANK($B575),0,VLOOKUP($B575,Listen!$A$2:$C$45,2,FALSE))</f>
        <v>0</v>
      </c>
      <c r="S575" s="82">
        <f>IF(ISBLANK($B575),0,VLOOKUP($B575,Listen!$A$2:$C$45,3,FALSE))</f>
        <v>0</v>
      </c>
      <c r="T575" s="51">
        <f t="shared" si="97"/>
        <v>0</v>
      </c>
      <c r="U575" s="51">
        <f t="shared" si="106"/>
        <v>0</v>
      </c>
      <c r="V575" s="51">
        <f t="shared" si="106"/>
        <v>0</v>
      </c>
      <c r="W575" s="51">
        <f t="shared" si="106"/>
        <v>0</v>
      </c>
      <c r="X575" s="51">
        <f t="shared" si="106"/>
        <v>0</v>
      </c>
      <c r="Y575" s="51">
        <f t="shared" si="106"/>
        <v>0</v>
      </c>
      <c r="Z575" s="51">
        <f t="shared" si="106"/>
        <v>0</v>
      </c>
      <c r="AA575" s="53">
        <f t="shared" si="107"/>
        <v>0</v>
      </c>
      <c r="AB575" s="53">
        <f>IF(C575=A_Stammdaten!$B$12,D_SAV!$Q575-D_SAV!$AC575,HLOOKUP(A_Stammdaten!$B$12-1,$AD$4:$AJ$1000,ROW(C575)-3,FALSE)-$AC575)</f>
        <v>0</v>
      </c>
      <c r="AC575" s="53">
        <f>HLOOKUP(A_Stammdaten!$B$12,$AD$4:$AJ$1000,ROW(C575)-3,FALSE)</f>
        <v>0</v>
      </c>
      <c r="AD575" s="53">
        <f t="shared" si="98"/>
        <v>0</v>
      </c>
      <c r="AE575" s="53">
        <f t="shared" si="99"/>
        <v>0</v>
      </c>
      <c r="AF575" s="53">
        <f t="shared" si="100"/>
        <v>0</v>
      </c>
      <c r="AG575" s="53">
        <f t="shared" si="101"/>
        <v>0</v>
      </c>
      <c r="AH575" s="53">
        <f t="shared" si="102"/>
        <v>0</v>
      </c>
      <c r="AI575" s="53">
        <f t="shared" si="103"/>
        <v>0</v>
      </c>
      <c r="AJ575" s="53">
        <f t="shared" si="104"/>
        <v>0</v>
      </c>
    </row>
    <row r="576" spans="1:36" x14ac:dyDescent="0.25">
      <c r="A576" s="19"/>
      <c r="B576" s="19"/>
      <c r="C576" s="37"/>
      <c r="D576" s="19"/>
      <c r="E576" s="19"/>
      <c r="F576" s="19"/>
      <c r="G576" s="19"/>
      <c r="H576" s="19"/>
      <c r="I576" s="19"/>
      <c r="J576" s="19"/>
      <c r="K576" s="19"/>
      <c r="L576" s="19"/>
      <c r="M576" s="81">
        <f>IF(C576&gt;A_Stammdaten!$B$12,0,SUM(D576,E576,G576,I576:J576)-SUM(F576,H576,K576:L576))</f>
        <v>0</v>
      </c>
      <c r="N576" s="19"/>
      <c r="O576" s="19"/>
      <c r="P576" s="19"/>
      <c r="Q576" s="81">
        <f t="shared" si="105"/>
        <v>0</v>
      </c>
      <c r="R576" s="82">
        <f>IF(ISBLANK($B576),0,VLOOKUP($B576,Listen!$A$2:$C$45,2,FALSE))</f>
        <v>0</v>
      </c>
      <c r="S576" s="82">
        <f>IF(ISBLANK($B576),0,VLOOKUP($B576,Listen!$A$2:$C$45,3,FALSE))</f>
        <v>0</v>
      </c>
      <c r="T576" s="51">
        <f t="shared" si="97"/>
        <v>0</v>
      </c>
      <c r="U576" s="51">
        <f t="shared" si="106"/>
        <v>0</v>
      </c>
      <c r="V576" s="51">
        <f t="shared" si="106"/>
        <v>0</v>
      </c>
      <c r="W576" s="51">
        <f t="shared" si="106"/>
        <v>0</v>
      </c>
      <c r="X576" s="51">
        <f t="shared" si="106"/>
        <v>0</v>
      </c>
      <c r="Y576" s="51">
        <f t="shared" si="106"/>
        <v>0</v>
      </c>
      <c r="Z576" s="51">
        <f t="shared" si="106"/>
        <v>0</v>
      </c>
      <c r="AA576" s="53">
        <f t="shared" si="107"/>
        <v>0</v>
      </c>
      <c r="AB576" s="53">
        <f>IF(C576=A_Stammdaten!$B$12,D_SAV!$Q576-D_SAV!$AC576,HLOOKUP(A_Stammdaten!$B$12-1,$AD$4:$AJ$1000,ROW(C576)-3,FALSE)-$AC576)</f>
        <v>0</v>
      </c>
      <c r="AC576" s="53">
        <f>HLOOKUP(A_Stammdaten!$B$12,$AD$4:$AJ$1000,ROW(C576)-3,FALSE)</f>
        <v>0</v>
      </c>
      <c r="AD576" s="53">
        <f t="shared" si="98"/>
        <v>0</v>
      </c>
      <c r="AE576" s="53">
        <f t="shared" si="99"/>
        <v>0</v>
      </c>
      <c r="AF576" s="53">
        <f t="shared" si="100"/>
        <v>0</v>
      </c>
      <c r="AG576" s="53">
        <f t="shared" si="101"/>
        <v>0</v>
      </c>
      <c r="AH576" s="53">
        <f t="shared" si="102"/>
        <v>0</v>
      </c>
      <c r="AI576" s="53">
        <f t="shared" si="103"/>
        <v>0</v>
      </c>
      <c r="AJ576" s="53">
        <f t="shared" si="104"/>
        <v>0</v>
      </c>
    </row>
    <row r="577" spans="1:36" x14ac:dyDescent="0.25">
      <c r="A577" s="19"/>
      <c r="B577" s="19"/>
      <c r="C577" s="37"/>
      <c r="D577" s="19"/>
      <c r="E577" s="19"/>
      <c r="F577" s="19"/>
      <c r="G577" s="19"/>
      <c r="H577" s="19"/>
      <c r="I577" s="19"/>
      <c r="J577" s="19"/>
      <c r="K577" s="19"/>
      <c r="L577" s="19"/>
      <c r="M577" s="81">
        <f>IF(C577&gt;A_Stammdaten!$B$12,0,SUM(D577,E577,G577,I577:J577)-SUM(F577,H577,K577:L577))</f>
        <v>0</v>
      </c>
      <c r="N577" s="19"/>
      <c r="O577" s="19"/>
      <c r="P577" s="19"/>
      <c r="Q577" s="81">
        <f t="shared" si="105"/>
        <v>0</v>
      </c>
      <c r="R577" s="82">
        <f>IF(ISBLANK($B577),0,VLOOKUP($B577,Listen!$A$2:$C$45,2,FALSE))</f>
        <v>0</v>
      </c>
      <c r="S577" s="82">
        <f>IF(ISBLANK($B577),0,VLOOKUP($B577,Listen!$A$2:$C$45,3,FALSE))</f>
        <v>0</v>
      </c>
      <c r="T577" s="51">
        <f t="shared" si="97"/>
        <v>0</v>
      </c>
      <c r="U577" s="51">
        <f t="shared" si="106"/>
        <v>0</v>
      </c>
      <c r="V577" s="51">
        <f t="shared" si="106"/>
        <v>0</v>
      </c>
      <c r="W577" s="51">
        <f t="shared" si="106"/>
        <v>0</v>
      </c>
      <c r="X577" s="51">
        <f t="shared" si="106"/>
        <v>0</v>
      </c>
      <c r="Y577" s="51">
        <f t="shared" si="106"/>
        <v>0</v>
      </c>
      <c r="Z577" s="51">
        <f t="shared" si="106"/>
        <v>0</v>
      </c>
      <c r="AA577" s="53">
        <f t="shared" si="107"/>
        <v>0</v>
      </c>
      <c r="AB577" s="53">
        <f>IF(C577=A_Stammdaten!$B$12,D_SAV!$Q577-D_SAV!$AC577,HLOOKUP(A_Stammdaten!$B$12-1,$AD$4:$AJ$1000,ROW(C577)-3,FALSE)-$AC577)</f>
        <v>0</v>
      </c>
      <c r="AC577" s="53">
        <f>HLOOKUP(A_Stammdaten!$B$12,$AD$4:$AJ$1000,ROW(C577)-3,FALSE)</f>
        <v>0</v>
      </c>
      <c r="AD577" s="53">
        <f t="shared" si="98"/>
        <v>0</v>
      </c>
      <c r="AE577" s="53">
        <f t="shared" si="99"/>
        <v>0</v>
      </c>
      <c r="AF577" s="53">
        <f t="shared" si="100"/>
        <v>0</v>
      </c>
      <c r="AG577" s="53">
        <f t="shared" si="101"/>
        <v>0</v>
      </c>
      <c r="AH577" s="53">
        <f t="shared" si="102"/>
        <v>0</v>
      </c>
      <c r="AI577" s="53">
        <f t="shared" si="103"/>
        <v>0</v>
      </c>
      <c r="AJ577" s="53">
        <f t="shared" si="104"/>
        <v>0</v>
      </c>
    </row>
    <row r="578" spans="1:36" x14ac:dyDescent="0.25">
      <c r="A578" s="19"/>
      <c r="B578" s="19"/>
      <c r="C578" s="37"/>
      <c r="D578" s="19"/>
      <c r="E578" s="19"/>
      <c r="F578" s="19"/>
      <c r="G578" s="19"/>
      <c r="H578" s="19"/>
      <c r="I578" s="19"/>
      <c r="J578" s="19"/>
      <c r="K578" s="19"/>
      <c r="L578" s="19"/>
      <c r="M578" s="81">
        <f>IF(C578&gt;A_Stammdaten!$B$12,0,SUM(D578,E578,G578,I578:J578)-SUM(F578,H578,K578:L578))</f>
        <v>0</v>
      </c>
      <c r="N578" s="19"/>
      <c r="O578" s="19"/>
      <c r="P578" s="19"/>
      <c r="Q578" s="81">
        <f t="shared" si="105"/>
        <v>0</v>
      </c>
      <c r="R578" s="82">
        <f>IF(ISBLANK($B578),0,VLOOKUP($B578,Listen!$A$2:$C$45,2,FALSE))</f>
        <v>0</v>
      </c>
      <c r="S578" s="82">
        <f>IF(ISBLANK($B578),0,VLOOKUP($B578,Listen!$A$2:$C$45,3,FALSE))</f>
        <v>0</v>
      </c>
      <c r="T578" s="51">
        <f t="shared" si="97"/>
        <v>0</v>
      </c>
      <c r="U578" s="51">
        <f t="shared" si="106"/>
        <v>0</v>
      </c>
      <c r="V578" s="51">
        <f t="shared" si="106"/>
        <v>0</v>
      </c>
      <c r="W578" s="51">
        <f t="shared" ref="U578:Z620" si="108">$R578</f>
        <v>0</v>
      </c>
      <c r="X578" s="51">
        <f t="shared" si="108"/>
        <v>0</v>
      </c>
      <c r="Y578" s="51">
        <f t="shared" si="108"/>
        <v>0</v>
      </c>
      <c r="Z578" s="51">
        <f t="shared" si="108"/>
        <v>0</v>
      </c>
      <c r="AA578" s="53">
        <f t="shared" si="107"/>
        <v>0</v>
      </c>
      <c r="AB578" s="53">
        <f>IF(C578=A_Stammdaten!$B$12,D_SAV!$Q578-D_SAV!$AC578,HLOOKUP(A_Stammdaten!$B$12-1,$AD$4:$AJ$1000,ROW(C578)-3,FALSE)-$AC578)</f>
        <v>0</v>
      </c>
      <c r="AC578" s="53">
        <f>HLOOKUP(A_Stammdaten!$B$12,$AD$4:$AJ$1000,ROW(C578)-3,FALSE)</f>
        <v>0</v>
      </c>
      <c r="AD578" s="53">
        <f t="shared" si="98"/>
        <v>0</v>
      </c>
      <c r="AE578" s="53">
        <f t="shared" si="99"/>
        <v>0</v>
      </c>
      <c r="AF578" s="53">
        <f t="shared" si="100"/>
        <v>0</v>
      </c>
      <c r="AG578" s="53">
        <f t="shared" si="101"/>
        <v>0</v>
      </c>
      <c r="AH578" s="53">
        <f t="shared" si="102"/>
        <v>0</v>
      </c>
      <c r="AI578" s="53">
        <f t="shared" si="103"/>
        <v>0</v>
      </c>
      <c r="AJ578" s="53">
        <f t="shared" si="104"/>
        <v>0</v>
      </c>
    </row>
    <row r="579" spans="1:36" x14ac:dyDescent="0.25">
      <c r="A579" s="19"/>
      <c r="B579" s="19"/>
      <c r="C579" s="37"/>
      <c r="D579" s="19"/>
      <c r="E579" s="19"/>
      <c r="F579" s="19"/>
      <c r="G579" s="19"/>
      <c r="H579" s="19"/>
      <c r="I579" s="19"/>
      <c r="J579" s="19"/>
      <c r="K579" s="19"/>
      <c r="L579" s="19"/>
      <c r="M579" s="81">
        <f>IF(C579&gt;A_Stammdaten!$B$12,0,SUM(D579,E579,G579,I579:J579)-SUM(F579,H579,K579:L579))</f>
        <v>0</v>
      </c>
      <c r="N579" s="19"/>
      <c r="O579" s="19"/>
      <c r="P579" s="19"/>
      <c r="Q579" s="81">
        <f t="shared" si="105"/>
        <v>0</v>
      </c>
      <c r="R579" s="82">
        <f>IF(ISBLANK($B579),0,VLOOKUP($B579,Listen!$A$2:$C$45,2,FALSE))</f>
        <v>0</v>
      </c>
      <c r="S579" s="82">
        <f>IF(ISBLANK($B579),0,VLOOKUP($B579,Listen!$A$2:$C$45,3,FALSE))</f>
        <v>0</v>
      </c>
      <c r="T579" s="51">
        <f t="shared" si="97"/>
        <v>0</v>
      </c>
      <c r="U579" s="51">
        <f t="shared" si="108"/>
        <v>0</v>
      </c>
      <c r="V579" s="51">
        <f t="shared" si="108"/>
        <v>0</v>
      </c>
      <c r="W579" s="51">
        <f t="shared" si="108"/>
        <v>0</v>
      </c>
      <c r="X579" s="51">
        <f t="shared" si="108"/>
        <v>0</v>
      </c>
      <c r="Y579" s="51">
        <f t="shared" si="108"/>
        <v>0</v>
      </c>
      <c r="Z579" s="51">
        <f t="shared" si="108"/>
        <v>0</v>
      </c>
      <c r="AA579" s="53">
        <f t="shared" si="107"/>
        <v>0</v>
      </c>
      <c r="AB579" s="53">
        <f>IF(C579=A_Stammdaten!$B$12,D_SAV!$Q579-D_SAV!$AC579,HLOOKUP(A_Stammdaten!$B$12-1,$AD$4:$AJ$1000,ROW(C579)-3,FALSE)-$AC579)</f>
        <v>0</v>
      </c>
      <c r="AC579" s="53">
        <f>HLOOKUP(A_Stammdaten!$B$12,$AD$4:$AJ$1000,ROW(C579)-3,FALSE)</f>
        <v>0</v>
      </c>
      <c r="AD579" s="53">
        <f t="shared" si="98"/>
        <v>0</v>
      </c>
      <c r="AE579" s="53">
        <f t="shared" si="99"/>
        <v>0</v>
      </c>
      <c r="AF579" s="53">
        <f t="shared" si="100"/>
        <v>0</v>
      </c>
      <c r="AG579" s="53">
        <f t="shared" si="101"/>
        <v>0</v>
      </c>
      <c r="AH579" s="53">
        <f t="shared" si="102"/>
        <v>0</v>
      </c>
      <c r="AI579" s="53">
        <f t="shared" si="103"/>
        <v>0</v>
      </c>
      <c r="AJ579" s="53">
        <f t="shared" si="104"/>
        <v>0</v>
      </c>
    </row>
    <row r="580" spans="1:36" x14ac:dyDescent="0.25">
      <c r="A580" s="19"/>
      <c r="B580" s="19"/>
      <c r="C580" s="37"/>
      <c r="D580" s="19"/>
      <c r="E580" s="19"/>
      <c r="F580" s="19"/>
      <c r="G580" s="19"/>
      <c r="H580" s="19"/>
      <c r="I580" s="19"/>
      <c r="J580" s="19"/>
      <c r="K580" s="19"/>
      <c r="L580" s="19"/>
      <c r="M580" s="81">
        <f>IF(C580&gt;A_Stammdaten!$B$12,0,SUM(D580,E580,G580,I580:J580)-SUM(F580,H580,K580:L580))</f>
        <v>0</v>
      </c>
      <c r="N580" s="19"/>
      <c r="O580" s="19"/>
      <c r="P580" s="19"/>
      <c r="Q580" s="81">
        <f t="shared" si="105"/>
        <v>0</v>
      </c>
      <c r="R580" s="82">
        <f>IF(ISBLANK($B580),0,VLOOKUP($B580,Listen!$A$2:$C$45,2,FALSE))</f>
        <v>0</v>
      </c>
      <c r="S580" s="82">
        <f>IF(ISBLANK($B580),0,VLOOKUP($B580,Listen!$A$2:$C$45,3,FALSE))</f>
        <v>0</v>
      </c>
      <c r="T580" s="51">
        <f t="shared" si="97"/>
        <v>0</v>
      </c>
      <c r="U580" s="51">
        <f t="shared" si="108"/>
        <v>0</v>
      </c>
      <c r="V580" s="51">
        <f t="shared" si="108"/>
        <v>0</v>
      </c>
      <c r="W580" s="51">
        <f t="shared" si="108"/>
        <v>0</v>
      </c>
      <c r="X580" s="51">
        <f t="shared" si="108"/>
        <v>0</v>
      </c>
      <c r="Y580" s="51">
        <f t="shared" si="108"/>
        <v>0</v>
      </c>
      <c r="Z580" s="51">
        <f t="shared" si="108"/>
        <v>0</v>
      </c>
      <c r="AA580" s="53">
        <f t="shared" si="107"/>
        <v>0</v>
      </c>
      <c r="AB580" s="53">
        <f>IF(C580=A_Stammdaten!$B$12,D_SAV!$Q580-D_SAV!$AC580,HLOOKUP(A_Stammdaten!$B$12-1,$AD$4:$AJ$1000,ROW(C580)-3,FALSE)-$AC580)</f>
        <v>0</v>
      </c>
      <c r="AC580" s="53">
        <f>HLOOKUP(A_Stammdaten!$B$12,$AD$4:$AJ$1000,ROW(C580)-3,FALSE)</f>
        <v>0</v>
      </c>
      <c r="AD580" s="53">
        <f t="shared" si="98"/>
        <v>0</v>
      </c>
      <c r="AE580" s="53">
        <f t="shared" si="99"/>
        <v>0</v>
      </c>
      <c r="AF580" s="53">
        <f t="shared" si="100"/>
        <v>0</v>
      </c>
      <c r="AG580" s="53">
        <f t="shared" si="101"/>
        <v>0</v>
      </c>
      <c r="AH580" s="53">
        <f t="shared" si="102"/>
        <v>0</v>
      </c>
      <c r="AI580" s="53">
        <f t="shared" si="103"/>
        <v>0</v>
      </c>
      <c r="AJ580" s="53">
        <f t="shared" si="104"/>
        <v>0</v>
      </c>
    </row>
    <row r="581" spans="1:36" x14ac:dyDescent="0.25">
      <c r="A581" s="19"/>
      <c r="B581" s="19"/>
      <c r="C581" s="37"/>
      <c r="D581" s="19"/>
      <c r="E581" s="19"/>
      <c r="F581" s="19"/>
      <c r="G581" s="19"/>
      <c r="H581" s="19"/>
      <c r="I581" s="19"/>
      <c r="J581" s="19"/>
      <c r="K581" s="19"/>
      <c r="L581" s="19"/>
      <c r="M581" s="81">
        <f>IF(C581&gt;A_Stammdaten!$B$12,0,SUM(D581,E581,G581,I581:J581)-SUM(F581,H581,K581:L581))</f>
        <v>0</v>
      </c>
      <c r="N581" s="19"/>
      <c r="O581" s="19"/>
      <c r="P581" s="19"/>
      <c r="Q581" s="81">
        <f t="shared" si="105"/>
        <v>0</v>
      </c>
      <c r="R581" s="82">
        <f>IF(ISBLANK($B581),0,VLOOKUP($B581,Listen!$A$2:$C$45,2,FALSE))</f>
        <v>0</v>
      </c>
      <c r="S581" s="82">
        <f>IF(ISBLANK($B581),0,VLOOKUP($B581,Listen!$A$2:$C$45,3,FALSE))</f>
        <v>0</v>
      </c>
      <c r="T581" s="51">
        <f t="shared" ref="T581:T644" si="109">$R581</f>
        <v>0</v>
      </c>
      <c r="U581" s="51">
        <f t="shared" si="108"/>
        <v>0</v>
      </c>
      <c r="V581" s="51">
        <f t="shared" si="108"/>
        <v>0</v>
      </c>
      <c r="W581" s="51">
        <f t="shared" si="108"/>
        <v>0</v>
      </c>
      <c r="X581" s="51">
        <f t="shared" si="108"/>
        <v>0</v>
      </c>
      <c r="Y581" s="51">
        <f t="shared" si="108"/>
        <v>0</v>
      </c>
      <c r="Z581" s="51">
        <f t="shared" si="108"/>
        <v>0</v>
      </c>
      <c r="AA581" s="53">
        <f t="shared" si="107"/>
        <v>0</v>
      </c>
      <c r="AB581" s="53">
        <f>IF(C581=A_Stammdaten!$B$12,D_SAV!$Q581-D_SAV!$AC581,HLOOKUP(A_Stammdaten!$B$12-1,$AD$4:$AJ$1000,ROW(C581)-3,FALSE)-$AC581)</f>
        <v>0</v>
      </c>
      <c r="AC581" s="53">
        <f>HLOOKUP(A_Stammdaten!$B$12,$AD$4:$AJ$1000,ROW(C581)-3,FALSE)</f>
        <v>0</v>
      </c>
      <c r="AD581" s="53">
        <f t="shared" ref="AD581:AD644" si="110">IF(OR($C581=0,$Q581=0),0,IF($C581&lt;=AD$4,$Q581-$Q581/T581*(AD$4-$C581+1),0))</f>
        <v>0</v>
      </c>
      <c r="AE581" s="53">
        <f t="shared" ref="AE581:AE644" si="111">IF(OR($C581=0,$Q581=0,U581-(AE$4-$C581)=0),0,IF($C581&lt;AE$4,AD581-AD581/(U581-(AE$4-$C581)),IF($C581=AE$4,$Q581-$Q581/U581,0)))</f>
        <v>0</v>
      </c>
      <c r="AF581" s="53">
        <f t="shared" ref="AF581:AF644" si="112">IF(OR($C581=0,$Q581=0,V581-(AF$4-$C581)=0),0,IF($C581&lt;AF$4,AE581-AE581/(V581-(AF$4-$C581)),IF($C581=AF$4,$Q581-$Q581/V581,0)))</f>
        <v>0</v>
      </c>
      <c r="AG581" s="53">
        <f t="shared" ref="AG581:AG644" si="113">IF(OR($C581=0,$Q581=0,W581-(AG$4-$C581)=0),0,IF($C581&lt;AG$4,AF581-AF581/(W581-(AG$4-$C581)),IF($C581=AG$4,$Q581-$Q581/W581,0)))</f>
        <v>0</v>
      </c>
      <c r="AH581" s="53">
        <f t="shared" ref="AH581:AH644" si="114">IF(OR($C581=0,$Q581=0,X581-(AH$4-$C581)=0),0,IF($C581&lt;AH$4,AG581-AG581/(X581-(AH$4-$C581)),IF($C581=AH$4,$Q581-$Q581/X581,0)))</f>
        <v>0</v>
      </c>
      <c r="AI581" s="53">
        <f t="shared" ref="AI581:AI644" si="115">IF(OR($C581=0,$Q581=0,Y581-(AI$4-$C581)=0),0,IF($C581&lt;AI$4,AH581-AH581/(Y581-(AI$4-$C581)),IF($C581=AI$4,$Q581-$Q581/Y581,0)))</f>
        <v>0</v>
      </c>
      <c r="AJ581" s="53">
        <f t="shared" ref="AJ581:AJ644" si="116">IF(OR($C581=0,$Q581=0,Z581-(AJ$4-$C581)=0),0,IF($C581&lt;AJ$4,AI581-AI581/(Z581-(AJ$4-$C581)),IF($C581=AJ$4,$Q581-$Q581/Z581,0)))</f>
        <v>0</v>
      </c>
    </row>
    <row r="582" spans="1:36" x14ac:dyDescent="0.25">
      <c r="A582" s="19"/>
      <c r="B582" s="19"/>
      <c r="C582" s="37"/>
      <c r="D582" s="19"/>
      <c r="E582" s="19"/>
      <c r="F582" s="19"/>
      <c r="G582" s="19"/>
      <c r="H582" s="19"/>
      <c r="I582" s="19"/>
      <c r="J582" s="19"/>
      <c r="K582" s="19"/>
      <c r="L582" s="19"/>
      <c r="M582" s="81">
        <f>IF(C582&gt;A_Stammdaten!$B$12,0,SUM(D582,E582,G582,I582:J582)-SUM(F582,H582,K582:L582))</f>
        <v>0</v>
      </c>
      <c r="N582" s="19"/>
      <c r="O582" s="19"/>
      <c r="P582" s="19"/>
      <c r="Q582" s="81">
        <f t="shared" ref="Q582:Q645" si="117">M582-N582-O582</f>
        <v>0</v>
      </c>
      <c r="R582" s="82">
        <f>IF(ISBLANK($B582),0,VLOOKUP($B582,Listen!$A$2:$C$45,2,FALSE))</f>
        <v>0</v>
      </c>
      <c r="S582" s="82">
        <f>IF(ISBLANK($B582),0,VLOOKUP($B582,Listen!$A$2:$C$45,3,FALSE))</f>
        <v>0</v>
      </c>
      <c r="T582" s="51">
        <f t="shared" si="109"/>
        <v>0</v>
      </c>
      <c r="U582" s="51">
        <f t="shared" si="108"/>
        <v>0</v>
      </c>
      <c r="V582" s="51">
        <f t="shared" si="108"/>
        <v>0</v>
      </c>
      <c r="W582" s="51">
        <f t="shared" si="108"/>
        <v>0</v>
      </c>
      <c r="X582" s="51">
        <f t="shared" si="108"/>
        <v>0</v>
      </c>
      <c r="Y582" s="51">
        <f t="shared" si="108"/>
        <v>0</v>
      </c>
      <c r="Z582" s="51">
        <f t="shared" si="108"/>
        <v>0</v>
      </c>
      <c r="AA582" s="53">
        <f t="shared" si="107"/>
        <v>0</v>
      </c>
      <c r="AB582" s="53">
        <f>IF(C582=A_Stammdaten!$B$12,D_SAV!$Q582-D_SAV!$AC582,HLOOKUP(A_Stammdaten!$B$12-1,$AD$4:$AJ$1000,ROW(C582)-3,FALSE)-$AC582)</f>
        <v>0</v>
      </c>
      <c r="AC582" s="53">
        <f>HLOOKUP(A_Stammdaten!$B$12,$AD$4:$AJ$1000,ROW(C582)-3,FALSE)</f>
        <v>0</v>
      </c>
      <c r="AD582" s="53">
        <f t="shared" si="110"/>
        <v>0</v>
      </c>
      <c r="AE582" s="53">
        <f t="shared" si="111"/>
        <v>0</v>
      </c>
      <c r="AF582" s="53">
        <f t="shared" si="112"/>
        <v>0</v>
      </c>
      <c r="AG582" s="53">
        <f t="shared" si="113"/>
        <v>0</v>
      </c>
      <c r="AH582" s="53">
        <f t="shared" si="114"/>
        <v>0</v>
      </c>
      <c r="AI582" s="53">
        <f t="shared" si="115"/>
        <v>0</v>
      </c>
      <c r="AJ582" s="53">
        <f t="shared" si="116"/>
        <v>0</v>
      </c>
    </row>
    <row r="583" spans="1:36" x14ac:dyDescent="0.25">
      <c r="A583" s="19"/>
      <c r="B583" s="19"/>
      <c r="C583" s="37"/>
      <c r="D583" s="19"/>
      <c r="E583" s="19"/>
      <c r="F583" s="19"/>
      <c r="G583" s="19"/>
      <c r="H583" s="19"/>
      <c r="I583" s="19"/>
      <c r="J583" s="19"/>
      <c r="K583" s="19"/>
      <c r="L583" s="19"/>
      <c r="M583" s="81">
        <f>IF(C583&gt;A_Stammdaten!$B$12,0,SUM(D583,E583,G583,I583:J583)-SUM(F583,H583,K583:L583))</f>
        <v>0</v>
      </c>
      <c r="N583" s="19"/>
      <c r="O583" s="19"/>
      <c r="P583" s="19"/>
      <c r="Q583" s="81">
        <f t="shared" si="117"/>
        <v>0</v>
      </c>
      <c r="R583" s="82">
        <f>IF(ISBLANK($B583),0,VLOOKUP($B583,Listen!$A$2:$C$45,2,FALSE))</f>
        <v>0</v>
      </c>
      <c r="S583" s="82">
        <f>IF(ISBLANK($B583),0,VLOOKUP($B583,Listen!$A$2:$C$45,3,FALSE))</f>
        <v>0</v>
      </c>
      <c r="T583" s="51">
        <f t="shared" si="109"/>
        <v>0</v>
      </c>
      <c r="U583" s="51">
        <f t="shared" si="108"/>
        <v>0</v>
      </c>
      <c r="V583" s="51">
        <f t="shared" si="108"/>
        <v>0</v>
      </c>
      <c r="W583" s="51">
        <f t="shared" si="108"/>
        <v>0</v>
      </c>
      <c r="X583" s="51">
        <f t="shared" si="108"/>
        <v>0</v>
      </c>
      <c r="Y583" s="51">
        <f t="shared" si="108"/>
        <v>0</v>
      </c>
      <c r="Z583" s="51">
        <f t="shared" si="108"/>
        <v>0</v>
      </c>
      <c r="AA583" s="53">
        <f t="shared" si="107"/>
        <v>0</v>
      </c>
      <c r="AB583" s="53">
        <f>IF(C583=A_Stammdaten!$B$12,D_SAV!$Q583-D_SAV!$AC583,HLOOKUP(A_Stammdaten!$B$12-1,$AD$4:$AJ$1000,ROW(C583)-3,FALSE)-$AC583)</f>
        <v>0</v>
      </c>
      <c r="AC583" s="53">
        <f>HLOOKUP(A_Stammdaten!$B$12,$AD$4:$AJ$1000,ROW(C583)-3,FALSE)</f>
        <v>0</v>
      </c>
      <c r="AD583" s="53">
        <f t="shared" si="110"/>
        <v>0</v>
      </c>
      <c r="AE583" s="53">
        <f t="shared" si="111"/>
        <v>0</v>
      </c>
      <c r="AF583" s="53">
        <f t="shared" si="112"/>
        <v>0</v>
      </c>
      <c r="AG583" s="53">
        <f t="shared" si="113"/>
        <v>0</v>
      </c>
      <c r="AH583" s="53">
        <f t="shared" si="114"/>
        <v>0</v>
      </c>
      <c r="AI583" s="53">
        <f t="shared" si="115"/>
        <v>0</v>
      </c>
      <c r="AJ583" s="53">
        <f t="shared" si="116"/>
        <v>0</v>
      </c>
    </row>
    <row r="584" spans="1:36" x14ac:dyDescent="0.25">
      <c r="A584" s="19"/>
      <c r="B584" s="19"/>
      <c r="C584" s="37"/>
      <c r="D584" s="19"/>
      <c r="E584" s="19"/>
      <c r="F584" s="19"/>
      <c r="G584" s="19"/>
      <c r="H584" s="19"/>
      <c r="I584" s="19"/>
      <c r="J584" s="19"/>
      <c r="K584" s="19"/>
      <c r="L584" s="19"/>
      <c r="M584" s="81">
        <f>IF(C584&gt;A_Stammdaten!$B$12,0,SUM(D584,E584,G584,I584:J584)-SUM(F584,H584,K584:L584))</f>
        <v>0</v>
      </c>
      <c r="N584" s="19"/>
      <c r="O584" s="19"/>
      <c r="P584" s="19"/>
      <c r="Q584" s="81">
        <f t="shared" si="117"/>
        <v>0</v>
      </c>
      <c r="R584" s="82">
        <f>IF(ISBLANK($B584),0,VLOOKUP($B584,Listen!$A$2:$C$45,2,FALSE))</f>
        <v>0</v>
      </c>
      <c r="S584" s="82">
        <f>IF(ISBLANK($B584),0,VLOOKUP($B584,Listen!$A$2:$C$45,3,FALSE))</f>
        <v>0</v>
      </c>
      <c r="T584" s="51">
        <f t="shared" si="109"/>
        <v>0</v>
      </c>
      <c r="U584" s="51">
        <f t="shared" si="108"/>
        <v>0</v>
      </c>
      <c r="V584" s="51">
        <f t="shared" si="108"/>
        <v>0</v>
      </c>
      <c r="W584" s="51">
        <f t="shared" si="108"/>
        <v>0</v>
      </c>
      <c r="X584" s="51">
        <f t="shared" si="108"/>
        <v>0</v>
      </c>
      <c r="Y584" s="51">
        <f t="shared" si="108"/>
        <v>0</v>
      </c>
      <c r="Z584" s="51">
        <f t="shared" si="108"/>
        <v>0</v>
      </c>
      <c r="AA584" s="53">
        <f t="shared" si="107"/>
        <v>0</v>
      </c>
      <c r="AB584" s="53">
        <f>IF(C584=A_Stammdaten!$B$12,D_SAV!$Q584-D_SAV!$AC584,HLOOKUP(A_Stammdaten!$B$12-1,$AD$4:$AJ$1000,ROW(C584)-3,FALSE)-$AC584)</f>
        <v>0</v>
      </c>
      <c r="AC584" s="53">
        <f>HLOOKUP(A_Stammdaten!$B$12,$AD$4:$AJ$1000,ROW(C584)-3,FALSE)</f>
        <v>0</v>
      </c>
      <c r="AD584" s="53">
        <f t="shared" si="110"/>
        <v>0</v>
      </c>
      <c r="AE584" s="53">
        <f t="shared" si="111"/>
        <v>0</v>
      </c>
      <c r="AF584" s="53">
        <f t="shared" si="112"/>
        <v>0</v>
      </c>
      <c r="AG584" s="53">
        <f t="shared" si="113"/>
        <v>0</v>
      </c>
      <c r="AH584" s="53">
        <f t="shared" si="114"/>
        <v>0</v>
      </c>
      <c r="AI584" s="53">
        <f t="shared" si="115"/>
        <v>0</v>
      </c>
      <c r="AJ584" s="53">
        <f t="shared" si="116"/>
        <v>0</v>
      </c>
    </row>
    <row r="585" spans="1:36" x14ac:dyDescent="0.25">
      <c r="A585" s="19"/>
      <c r="B585" s="19"/>
      <c r="C585" s="37"/>
      <c r="D585" s="19"/>
      <c r="E585" s="19"/>
      <c r="F585" s="19"/>
      <c r="G585" s="19"/>
      <c r="H585" s="19"/>
      <c r="I585" s="19"/>
      <c r="J585" s="19"/>
      <c r="K585" s="19"/>
      <c r="L585" s="19"/>
      <c r="M585" s="81">
        <f>IF(C585&gt;A_Stammdaten!$B$12,0,SUM(D585,E585,G585,I585:J585)-SUM(F585,H585,K585:L585))</f>
        <v>0</v>
      </c>
      <c r="N585" s="19"/>
      <c r="O585" s="19"/>
      <c r="P585" s="19"/>
      <c r="Q585" s="81">
        <f t="shared" si="117"/>
        <v>0</v>
      </c>
      <c r="R585" s="82">
        <f>IF(ISBLANK($B585),0,VLOOKUP($B585,Listen!$A$2:$C$45,2,FALSE))</f>
        <v>0</v>
      </c>
      <c r="S585" s="82">
        <f>IF(ISBLANK($B585),0,VLOOKUP($B585,Listen!$A$2:$C$45,3,FALSE))</f>
        <v>0</v>
      </c>
      <c r="T585" s="51">
        <f t="shared" si="109"/>
        <v>0</v>
      </c>
      <c r="U585" s="51">
        <f t="shared" si="108"/>
        <v>0</v>
      </c>
      <c r="V585" s="51">
        <f t="shared" si="108"/>
        <v>0</v>
      </c>
      <c r="W585" s="51">
        <f t="shared" si="108"/>
        <v>0</v>
      </c>
      <c r="X585" s="51">
        <f t="shared" si="108"/>
        <v>0</v>
      </c>
      <c r="Y585" s="51">
        <f t="shared" si="108"/>
        <v>0</v>
      </c>
      <c r="Z585" s="51">
        <f t="shared" si="108"/>
        <v>0</v>
      </c>
      <c r="AA585" s="53">
        <f t="shared" si="107"/>
        <v>0</v>
      </c>
      <c r="AB585" s="53">
        <f>IF(C585=A_Stammdaten!$B$12,D_SAV!$Q585-D_SAV!$AC585,HLOOKUP(A_Stammdaten!$B$12-1,$AD$4:$AJ$1000,ROW(C585)-3,FALSE)-$AC585)</f>
        <v>0</v>
      </c>
      <c r="AC585" s="53">
        <f>HLOOKUP(A_Stammdaten!$B$12,$AD$4:$AJ$1000,ROW(C585)-3,FALSE)</f>
        <v>0</v>
      </c>
      <c r="AD585" s="53">
        <f t="shared" si="110"/>
        <v>0</v>
      </c>
      <c r="AE585" s="53">
        <f t="shared" si="111"/>
        <v>0</v>
      </c>
      <c r="AF585" s="53">
        <f t="shared" si="112"/>
        <v>0</v>
      </c>
      <c r="AG585" s="53">
        <f t="shared" si="113"/>
        <v>0</v>
      </c>
      <c r="AH585" s="53">
        <f t="shared" si="114"/>
        <v>0</v>
      </c>
      <c r="AI585" s="53">
        <f t="shared" si="115"/>
        <v>0</v>
      </c>
      <c r="AJ585" s="53">
        <f t="shared" si="116"/>
        <v>0</v>
      </c>
    </row>
    <row r="586" spans="1:36" x14ac:dyDescent="0.25">
      <c r="A586" s="19"/>
      <c r="B586" s="19"/>
      <c r="C586" s="37"/>
      <c r="D586" s="19"/>
      <c r="E586" s="19"/>
      <c r="F586" s="19"/>
      <c r="G586" s="19"/>
      <c r="H586" s="19"/>
      <c r="I586" s="19"/>
      <c r="J586" s="19"/>
      <c r="K586" s="19"/>
      <c r="L586" s="19"/>
      <c r="M586" s="81">
        <f>IF(C586&gt;A_Stammdaten!$B$12,0,SUM(D586,E586,G586,I586:J586)-SUM(F586,H586,K586:L586))</f>
        <v>0</v>
      </c>
      <c r="N586" s="19"/>
      <c r="O586" s="19"/>
      <c r="P586" s="19"/>
      <c r="Q586" s="81">
        <f t="shared" si="117"/>
        <v>0</v>
      </c>
      <c r="R586" s="82">
        <f>IF(ISBLANK($B586),0,VLOOKUP($B586,Listen!$A$2:$C$45,2,FALSE))</f>
        <v>0</v>
      </c>
      <c r="S586" s="82">
        <f>IF(ISBLANK($B586),0,VLOOKUP($B586,Listen!$A$2:$C$45,3,FALSE))</f>
        <v>0</v>
      </c>
      <c r="T586" s="51">
        <f t="shared" si="109"/>
        <v>0</v>
      </c>
      <c r="U586" s="51">
        <f t="shared" si="108"/>
        <v>0</v>
      </c>
      <c r="V586" s="51">
        <f t="shared" si="108"/>
        <v>0</v>
      </c>
      <c r="W586" s="51">
        <f t="shared" si="108"/>
        <v>0</v>
      </c>
      <c r="X586" s="51">
        <f t="shared" si="108"/>
        <v>0</v>
      </c>
      <c r="Y586" s="51">
        <f t="shared" si="108"/>
        <v>0</v>
      </c>
      <c r="Z586" s="51">
        <f t="shared" si="108"/>
        <v>0</v>
      </c>
      <c r="AA586" s="53">
        <f t="shared" si="107"/>
        <v>0</v>
      </c>
      <c r="AB586" s="53">
        <f>IF(C586=A_Stammdaten!$B$12,D_SAV!$Q586-D_SAV!$AC586,HLOOKUP(A_Stammdaten!$B$12-1,$AD$4:$AJ$1000,ROW(C586)-3,FALSE)-$AC586)</f>
        <v>0</v>
      </c>
      <c r="AC586" s="53">
        <f>HLOOKUP(A_Stammdaten!$B$12,$AD$4:$AJ$1000,ROW(C586)-3,FALSE)</f>
        <v>0</v>
      </c>
      <c r="AD586" s="53">
        <f t="shared" si="110"/>
        <v>0</v>
      </c>
      <c r="AE586" s="53">
        <f t="shared" si="111"/>
        <v>0</v>
      </c>
      <c r="AF586" s="53">
        <f t="shared" si="112"/>
        <v>0</v>
      </c>
      <c r="AG586" s="53">
        <f t="shared" si="113"/>
        <v>0</v>
      </c>
      <c r="AH586" s="53">
        <f t="shared" si="114"/>
        <v>0</v>
      </c>
      <c r="AI586" s="53">
        <f t="shared" si="115"/>
        <v>0</v>
      </c>
      <c r="AJ586" s="53">
        <f t="shared" si="116"/>
        <v>0</v>
      </c>
    </row>
    <row r="587" spans="1:36" x14ac:dyDescent="0.25">
      <c r="A587" s="19"/>
      <c r="B587" s="19"/>
      <c r="C587" s="37"/>
      <c r="D587" s="19"/>
      <c r="E587" s="19"/>
      <c r="F587" s="19"/>
      <c r="G587" s="19"/>
      <c r="H587" s="19"/>
      <c r="I587" s="19"/>
      <c r="J587" s="19"/>
      <c r="K587" s="19"/>
      <c r="L587" s="19"/>
      <c r="M587" s="81">
        <f>IF(C587&gt;A_Stammdaten!$B$12,0,SUM(D587,E587,G587,I587:J587)-SUM(F587,H587,K587:L587))</f>
        <v>0</v>
      </c>
      <c r="N587" s="19"/>
      <c r="O587" s="19"/>
      <c r="P587" s="19"/>
      <c r="Q587" s="81">
        <f t="shared" si="117"/>
        <v>0</v>
      </c>
      <c r="R587" s="82">
        <f>IF(ISBLANK($B587),0,VLOOKUP($B587,Listen!$A$2:$C$45,2,FALSE))</f>
        <v>0</v>
      </c>
      <c r="S587" s="82">
        <f>IF(ISBLANK($B587),0,VLOOKUP($B587,Listen!$A$2:$C$45,3,FALSE))</f>
        <v>0</v>
      </c>
      <c r="T587" s="51">
        <f t="shared" si="109"/>
        <v>0</v>
      </c>
      <c r="U587" s="51">
        <f t="shared" si="108"/>
        <v>0</v>
      </c>
      <c r="V587" s="51">
        <f t="shared" si="108"/>
        <v>0</v>
      </c>
      <c r="W587" s="51">
        <f t="shared" si="108"/>
        <v>0</v>
      </c>
      <c r="X587" s="51">
        <f t="shared" si="108"/>
        <v>0</v>
      </c>
      <c r="Y587" s="51">
        <f t="shared" si="108"/>
        <v>0</v>
      </c>
      <c r="Z587" s="51">
        <f t="shared" si="108"/>
        <v>0</v>
      </c>
      <c r="AA587" s="53">
        <f t="shared" si="107"/>
        <v>0</v>
      </c>
      <c r="AB587" s="53">
        <f>IF(C587=A_Stammdaten!$B$12,D_SAV!$Q587-D_SAV!$AC587,HLOOKUP(A_Stammdaten!$B$12-1,$AD$4:$AJ$1000,ROW(C587)-3,FALSE)-$AC587)</f>
        <v>0</v>
      </c>
      <c r="AC587" s="53">
        <f>HLOOKUP(A_Stammdaten!$B$12,$AD$4:$AJ$1000,ROW(C587)-3,FALSE)</f>
        <v>0</v>
      </c>
      <c r="AD587" s="53">
        <f t="shared" si="110"/>
        <v>0</v>
      </c>
      <c r="AE587" s="53">
        <f t="shared" si="111"/>
        <v>0</v>
      </c>
      <c r="AF587" s="53">
        <f t="shared" si="112"/>
        <v>0</v>
      </c>
      <c r="AG587" s="53">
        <f t="shared" si="113"/>
        <v>0</v>
      </c>
      <c r="AH587" s="53">
        <f t="shared" si="114"/>
        <v>0</v>
      </c>
      <c r="AI587" s="53">
        <f t="shared" si="115"/>
        <v>0</v>
      </c>
      <c r="AJ587" s="53">
        <f t="shared" si="116"/>
        <v>0</v>
      </c>
    </row>
    <row r="588" spans="1:36" x14ac:dyDescent="0.25">
      <c r="A588" s="19"/>
      <c r="B588" s="19"/>
      <c r="C588" s="37"/>
      <c r="D588" s="19"/>
      <c r="E588" s="19"/>
      <c r="F588" s="19"/>
      <c r="G588" s="19"/>
      <c r="H588" s="19"/>
      <c r="I588" s="19"/>
      <c r="J588" s="19"/>
      <c r="K588" s="19"/>
      <c r="L588" s="19"/>
      <c r="M588" s="81">
        <f>IF(C588&gt;A_Stammdaten!$B$12,0,SUM(D588,E588,G588,I588:J588)-SUM(F588,H588,K588:L588))</f>
        <v>0</v>
      </c>
      <c r="N588" s="19"/>
      <c r="O588" s="19"/>
      <c r="P588" s="19"/>
      <c r="Q588" s="81">
        <f t="shared" si="117"/>
        <v>0</v>
      </c>
      <c r="R588" s="82">
        <f>IF(ISBLANK($B588),0,VLOOKUP($B588,Listen!$A$2:$C$45,2,FALSE))</f>
        <v>0</v>
      </c>
      <c r="S588" s="82">
        <f>IF(ISBLANK($B588),0,VLOOKUP($B588,Listen!$A$2:$C$45,3,FALSE))</f>
        <v>0</v>
      </c>
      <c r="T588" s="51">
        <f t="shared" si="109"/>
        <v>0</v>
      </c>
      <c r="U588" s="51">
        <f t="shared" si="108"/>
        <v>0</v>
      </c>
      <c r="V588" s="51">
        <f t="shared" si="108"/>
        <v>0</v>
      </c>
      <c r="W588" s="51">
        <f t="shared" si="108"/>
        <v>0</v>
      </c>
      <c r="X588" s="51">
        <f t="shared" si="108"/>
        <v>0</v>
      </c>
      <c r="Y588" s="51">
        <f t="shared" si="108"/>
        <v>0</v>
      </c>
      <c r="Z588" s="51">
        <f t="shared" si="108"/>
        <v>0</v>
      </c>
      <c r="AA588" s="53">
        <f t="shared" si="107"/>
        <v>0</v>
      </c>
      <c r="AB588" s="53">
        <f>IF(C588=A_Stammdaten!$B$12,D_SAV!$Q588-D_SAV!$AC588,HLOOKUP(A_Stammdaten!$B$12-1,$AD$4:$AJ$1000,ROW(C588)-3,FALSE)-$AC588)</f>
        <v>0</v>
      </c>
      <c r="AC588" s="53">
        <f>HLOOKUP(A_Stammdaten!$B$12,$AD$4:$AJ$1000,ROW(C588)-3,FALSE)</f>
        <v>0</v>
      </c>
      <c r="AD588" s="53">
        <f t="shared" si="110"/>
        <v>0</v>
      </c>
      <c r="AE588" s="53">
        <f t="shared" si="111"/>
        <v>0</v>
      </c>
      <c r="AF588" s="53">
        <f t="shared" si="112"/>
        <v>0</v>
      </c>
      <c r="AG588" s="53">
        <f t="shared" si="113"/>
        <v>0</v>
      </c>
      <c r="AH588" s="53">
        <f t="shared" si="114"/>
        <v>0</v>
      </c>
      <c r="AI588" s="53">
        <f t="shared" si="115"/>
        <v>0</v>
      </c>
      <c r="AJ588" s="53">
        <f t="shared" si="116"/>
        <v>0</v>
      </c>
    </row>
    <row r="589" spans="1:36" x14ac:dyDescent="0.25">
      <c r="A589" s="19"/>
      <c r="B589" s="19"/>
      <c r="C589" s="37"/>
      <c r="D589" s="19"/>
      <c r="E589" s="19"/>
      <c r="F589" s="19"/>
      <c r="G589" s="19"/>
      <c r="H589" s="19"/>
      <c r="I589" s="19"/>
      <c r="J589" s="19"/>
      <c r="K589" s="19"/>
      <c r="L589" s="19"/>
      <c r="M589" s="81">
        <f>IF(C589&gt;A_Stammdaten!$B$12,0,SUM(D589,E589,G589,I589:J589)-SUM(F589,H589,K589:L589))</f>
        <v>0</v>
      </c>
      <c r="N589" s="19"/>
      <c r="O589" s="19"/>
      <c r="P589" s="19"/>
      <c r="Q589" s="81">
        <f t="shared" si="117"/>
        <v>0</v>
      </c>
      <c r="R589" s="82">
        <f>IF(ISBLANK($B589),0,VLOOKUP($B589,Listen!$A$2:$C$45,2,FALSE))</f>
        <v>0</v>
      </c>
      <c r="S589" s="82">
        <f>IF(ISBLANK($B589),0,VLOOKUP($B589,Listen!$A$2:$C$45,3,FALSE))</f>
        <v>0</v>
      </c>
      <c r="T589" s="51">
        <f t="shared" si="109"/>
        <v>0</v>
      </c>
      <c r="U589" s="51">
        <f t="shared" si="108"/>
        <v>0</v>
      </c>
      <c r="V589" s="51">
        <f t="shared" si="108"/>
        <v>0</v>
      </c>
      <c r="W589" s="51">
        <f t="shared" si="108"/>
        <v>0</v>
      </c>
      <c r="X589" s="51">
        <f t="shared" si="108"/>
        <v>0</v>
      </c>
      <c r="Y589" s="51">
        <f t="shared" si="108"/>
        <v>0</v>
      </c>
      <c r="Z589" s="51">
        <f t="shared" si="108"/>
        <v>0</v>
      </c>
      <c r="AA589" s="53">
        <f t="shared" si="107"/>
        <v>0</v>
      </c>
      <c r="AB589" s="53">
        <f>IF(C589=A_Stammdaten!$B$12,D_SAV!$Q589-D_SAV!$AC589,HLOOKUP(A_Stammdaten!$B$12-1,$AD$4:$AJ$1000,ROW(C589)-3,FALSE)-$AC589)</f>
        <v>0</v>
      </c>
      <c r="AC589" s="53">
        <f>HLOOKUP(A_Stammdaten!$B$12,$AD$4:$AJ$1000,ROW(C589)-3,FALSE)</f>
        <v>0</v>
      </c>
      <c r="AD589" s="53">
        <f t="shared" si="110"/>
        <v>0</v>
      </c>
      <c r="AE589" s="53">
        <f t="shared" si="111"/>
        <v>0</v>
      </c>
      <c r="AF589" s="53">
        <f t="shared" si="112"/>
        <v>0</v>
      </c>
      <c r="AG589" s="53">
        <f t="shared" si="113"/>
        <v>0</v>
      </c>
      <c r="AH589" s="53">
        <f t="shared" si="114"/>
        <v>0</v>
      </c>
      <c r="AI589" s="53">
        <f t="shared" si="115"/>
        <v>0</v>
      </c>
      <c r="AJ589" s="53">
        <f t="shared" si="116"/>
        <v>0</v>
      </c>
    </row>
    <row r="590" spans="1:36" x14ac:dyDescent="0.25">
      <c r="A590" s="19"/>
      <c r="B590" s="19"/>
      <c r="C590" s="37"/>
      <c r="D590" s="19"/>
      <c r="E590" s="19"/>
      <c r="F590" s="19"/>
      <c r="G590" s="19"/>
      <c r="H590" s="19"/>
      <c r="I590" s="19"/>
      <c r="J590" s="19"/>
      <c r="K590" s="19"/>
      <c r="L590" s="19"/>
      <c r="M590" s="81">
        <f>IF(C590&gt;A_Stammdaten!$B$12,0,SUM(D590,E590,G590,I590:J590)-SUM(F590,H590,K590:L590))</f>
        <v>0</v>
      </c>
      <c r="N590" s="19"/>
      <c r="O590" s="19"/>
      <c r="P590" s="19"/>
      <c r="Q590" s="81">
        <f t="shared" si="117"/>
        <v>0</v>
      </c>
      <c r="R590" s="82">
        <f>IF(ISBLANK($B590),0,VLOOKUP($B590,Listen!$A$2:$C$45,2,FALSE))</f>
        <v>0</v>
      </c>
      <c r="S590" s="82">
        <f>IF(ISBLANK($B590),0,VLOOKUP($B590,Listen!$A$2:$C$45,3,FALSE))</f>
        <v>0</v>
      </c>
      <c r="T590" s="51">
        <f t="shared" si="109"/>
        <v>0</v>
      </c>
      <c r="U590" s="51">
        <f t="shared" si="108"/>
        <v>0</v>
      </c>
      <c r="V590" s="51">
        <f t="shared" si="108"/>
        <v>0</v>
      </c>
      <c r="W590" s="51">
        <f t="shared" si="108"/>
        <v>0</v>
      </c>
      <c r="X590" s="51">
        <f t="shared" si="108"/>
        <v>0</v>
      </c>
      <c r="Y590" s="51">
        <f t="shared" si="108"/>
        <v>0</v>
      </c>
      <c r="Z590" s="51">
        <f t="shared" si="108"/>
        <v>0</v>
      </c>
      <c r="AA590" s="53">
        <f t="shared" si="107"/>
        <v>0</v>
      </c>
      <c r="AB590" s="53">
        <f>IF(C590=A_Stammdaten!$B$12,D_SAV!$Q590-D_SAV!$AC590,HLOOKUP(A_Stammdaten!$B$12-1,$AD$4:$AJ$1000,ROW(C590)-3,FALSE)-$AC590)</f>
        <v>0</v>
      </c>
      <c r="AC590" s="53">
        <f>HLOOKUP(A_Stammdaten!$B$12,$AD$4:$AJ$1000,ROW(C590)-3,FALSE)</f>
        <v>0</v>
      </c>
      <c r="AD590" s="53">
        <f t="shared" si="110"/>
        <v>0</v>
      </c>
      <c r="AE590" s="53">
        <f t="shared" si="111"/>
        <v>0</v>
      </c>
      <c r="AF590" s="53">
        <f t="shared" si="112"/>
        <v>0</v>
      </c>
      <c r="AG590" s="53">
        <f t="shared" si="113"/>
        <v>0</v>
      </c>
      <c r="AH590" s="53">
        <f t="shared" si="114"/>
        <v>0</v>
      </c>
      <c r="AI590" s="53">
        <f t="shared" si="115"/>
        <v>0</v>
      </c>
      <c r="AJ590" s="53">
        <f t="shared" si="116"/>
        <v>0</v>
      </c>
    </row>
    <row r="591" spans="1:36" x14ac:dyDescent="0.25">
      <c r="A591" s="19"/>
      <c r="B591" s="19"/>
      <c r="C591" s="37"/>
      <c r="D591" s="19"/>
      <c r="E591" s="19"/>
      <c r="F591" s="19"/>
      <c r="G591" s="19"/>
      <c r="H591" s="19"/>
      <c r="I591" s="19"/>
      <c r="J591" s="19"/>
      <c r="K591" s="19"/>
      <c r="L591" s="19"/>
      <c r="M591" s="81">
        <f>IF(C591&gt;A_Stammdaten!$B$12,0,SUM(D591,E591,G591,I591:J591)-SUM(F591,H591,K591:L591))</f>
        <v>0</v>
      </c>
      <c r="N591" s="19"/>
      <c r="O591" s="19"/>
      <c r="P591" s="19"/>
      <c r="Q591" s="81">
        <f t="shared" si="117"/>
        <v>0</v>
      </c>
      <c r="R591" s="82">
        <f>IF(ISBLANK($B591),0,VLOOKUP($B591,Listen!$A$2:$C$45,2,FALSE))</f>
        <v>0</v>
      </c>
      <c r="S591" s="82">
        <f>IF(ISBLANK($B591),0,VLOOKUP($B591,Listen!$A$2:$C$45,3,FALSE))</f>
        <v>0</v>
      </c>
      <c r="T591" s="51">
        <f t="shared" si="109"/>
        <v>0</v>
      </c>
      <c r="U591" s="51">
        <f t="shared" si="108"/>
        <v>0</v>
      </c>
      <c r="V591" s="51">
        <f t="shared" si="108"/>
        <v>0</v>
      </c>
      <c r="W591" s="51">
        <f t="shared" si="108"/>
        <v>0</v>
      </c>
      <c r="X591" s="51">
        <f t="shared" si="108"/>
        <v>0</v>
      </c>
      <c r="Y591" s="51">
        <f t="shared" si="108"/>
        <v>0</v>
      </c>
      <c r="Z591" s="51">
        <f t="shared" si="108"/>
        <v>0</v>
      </c>
      <c r="AA591" s="53">
        <f t="shared" si="107"/>
        <v>0</v>
      </c>
      <c r="AB591" s="53">
        <f>IF(C591=A_Stammdaten!$B$12,D_SAV!$Q591-D_SAV!$AC591,HLOOKUP(A_Stammdaten!$B$12-1,$AD$4:$AJ$1000,ROW(C591)-3,FALSE)-$AC591)</f>
        <v>0</v>
      </c>
      <c r="AC591" s="53">
        <f>HLOOKUP(A_Stammdaten!$B$12,$AD$4:$AJ$1000,ROW(C591)-3,FALSE)</f>
        <v>0</v>
      </c>
      <c r="AD591" s="53">
        <f t="shared" si="110"/>
        <v>0</v>
      </c>
      <c r="AE591" s="53">
        <f t="shared" si="111"/>
        <v>0</v>
      </c>
      <c r="AF591" s="53">
        <f t="shared" si="112"/>
        <v>0</v>
      </c>
      <c r="AG591" s="53">
        <f t="shared" si="113"/>
        <v>0</v>
      </c>
      <c r="AH591" s="53">
        <f t="shared" si="114"/>
        <v>0</v>
      </c>
      <c r="AI591" s="53">
        <f t="shared" si="115"/>
        <v>0</v>
      </c>
      <c r="AJ591" s="53">
        <f t="shared" si="116"/>
        <v>0</v>
      </c>
    </row>
    <row r="592" spans="1:36" x14ac:dyDescent="0.25">
      <c r="A592" s="19"/>
      <c r="B592" s="19"/>
      <c r="C592" s="37"/>
      <c r="D592" s="19"/>
      <c r="E592" s="19"/>
      <c r="F592" s="19"/>
      <c r="G592" s="19"/>
      <c r="H592" s="19"/>
      <c r="I592" s="19"/>
      <c r="J592" s="19"/>
      <c r="K592" s="19"/>
      <c r="L592" s="19"/>
      <c r="M592" s="81">
        <f>IF(C592&gt;A_Stammdaten!$B$12,0,SUM(D592,E592,G592,I592:J592)-SUM(F592,H592,K592:L592))</f>
        <v>0</v>
      </c>
      <c r="N592" s="19"/>
      <c r="O592" s="19"/>
      <c r="P592" s="19"/>
      <c r="Q592" s="81">
        <f t="shared" si="117"/>
        <v>0</v>
      </c>
      <c r="R592" s="82">
        <f>IF(ISBLANK($B592),0,VLOOKUP($B592,Listen!$A$2:$C$45,2,FALSE))</f>
        <v>0</v>
      </c>
      <c r="S592" s="82">
        <f>IF(ISBLANK($B592),0,VLOOKUP($B592,Listen!$A$2:$C$45,3,FALSE))</f>
        <v>0</v>
      </c>
      <c r="T592" s="51">
        <f t="shared" si="109"/>
        <v>0</v>
      </c>
      <c r="U592" s="51">
        <f t="shared" si="108"/>
        <v>0</v>
      </c>
      <c r="V592" s="51">
        <f t="shared" si="108"/>
        <v>0</v>
      </c>
      <c r="W592" s="51">
        <f t="shared" si="108"/>
        <v>0</v>
      </c>
      <c r="X592" s="51">
        <f t="shared" si="108"/>
        <v>0</v>
      </c>
      <c r="Y592" s="51">
        <f t="shared" si="108"/>
        <v>0</v>
      </c>
      <c r="Z592" s="51">
        <f t="shared" si="108"/>
        <v>0</v>
      </c>
      <c r="AA592" s="53">
        <f t="shared" si="107"/>
        <v>0</v>
      </c>
      <c r="AB592" s="53">
        <f>IF(C592=A_Stammdaten!$B$12,D_SAV!$Q592-D_SAV!$AC592,HLOOKUP(A_Stammdaten!$B$12-1,$AD$4:$AJ$1000,ROW(C592)-3,FALSE)-$AC592)</f>
        <v>0</v>
      </c>
      <c r="AC592" s="53">
        <f>HLOOKUP(A_Stammdaten!$B$12,$AD$4:$AJ$1000,ROW(C592)-3,FALSE)</f>
        <v>0</v>
      </c>
      <c r="AD592" s="53">
        <f t="shared" si="110"/>
        <v>0</v>
      </c>
      <c r="AE592" s="53">
        <f t="shared" si="111"/>
        <v>0</v>
      </c>
      <c r="AF592" s="53">
        <f t="shared" si="112"/>
        <v>0</v>
      </c>
      <c r="AG592" s="53">
        <f t="shared" si="113"/>
        <v>0</v>
      </c>
      <c r="AH592" s="53">
        <f t="shared" si="114"/>
        <v>0</v>
      </c>
      <c r="AI592" s="53">
        <f t="shared" si="115"/>
        <v>0</v>
      </c>
      <c r="AJ592" s="53">
        <f t="shared" si="116"/>
        <v>0</v>
      </c>
    </row>
    <row r="593" spans="1:36" x14ac:dyDescent="0.25">
      <c r="A593" s="19"/>
      <c r="B593" s="19"/>
      <c r="C593" s="37"/>
      <c r="D593" s="19"/>
      <c r="E593" s="19"/>
      <c r="F593" s="19"/>
      <c r="G593" s="19"/>
      <c r="H593" s="19"/>
      <c r="I593" s="19"/>
      <c r="J593" s="19"/>
      <c r="K593" s="19"/>
      <c r="L593" s="19"/>
      <c r="M593" s="81">
        <f>IF(C593&gt;A_Stammdaten!$B$12,0,SUM(D593,E593,G593,I593:J593)-SUM(F593,H593,K593:L593))</f>
        <v>0</v>
      </c>
      <c r="N593" s="19"/>
      <c r="O593" s="19"/>
      <c r="P593" s="19"/>
      <c r="Q593" s="81">
        <f t="shared" si="117"/>
        <v>0</v>
      </c>
      <c r="R593" s="82">
        <f>IF(ISBLANK($B593),0,VLOOKUP($B593,Listen!$A$2:$C$45,2,FALSE))</f>
        <v>0</v>
      </c>
      <c r="S593" s="82">
        <f>IF(ISBLANK($B593),0,VLOOKUP($B593,Listen!$A$2:$C$45,3,FALSE))</f>
        <v>0</v>
      </c>
      <c r="T593" s="51">
        <f t="shared" si="109"/>
        <v>0</v>
      </c>
      <c r="U593" s="51">
        <f t="shared" si="108"/>
        <v>0</v>
      </c>
      <c r="V593" s="51">
        <f t="shared" si="108"/>
        <v>0</v>
      </c>
      <c r="W593" s="51">
        <f t="shared" si="108"/>
        <v>0</v>
      </c>
      <c r="X593" s="51">
        <f t="shared" si="108"/>
        <v>0</v>
      </c>
      <c r="Y593" s="51">
        <f t="shared" si="108"/>
        <v>0</v>
      </c>
      <c r="Z593" s="51">
        <f t="shared" si="108"/>
        <v>0</v>
      </c>
      <c r="AA593" s="53">
        <f t="shared" si="107"/>
        <v>0</v>
      </c>
      <c r="AB593" s="53">
        <f>IF(C593=A_Stammdaten!$B$12,D_SAV!$Q593-D_SAV!$AC593,HLOOKUP(A_Stammdaten!$B$12-1,$AD$4:$AJ$1000,ROW(C593)-3,FALSE)-$AC593)</f>
        <v>0</v>
      </c>
      <c r="AC593" s="53">
        <f>HLOOKUP(A_Stammdaten!$B$12,$AD$4:$AJ$1000,ROW(C593)-3,FALSE)</f>
        <v>0</v>
      </c>
      <c r="AD593" s="53">
        <f t="shared" si="110"/>
        <v>0</v>
      </c>
      <c r="AE593" s="53">
        <f t="shared" si="111"/>
        <v>0</v>
      </c>
      <c r="AF593" s="53">
        <f t="shared" si="112"/>
        <v>0</v>
      </c>
      <c r="AG593" s="53">
        <f t="shared" si="113"/>
        <v>0</v>
      </c>
      <c r="AH593" s="53">
        <f t="shared" si="114"/>
        <v>0</v>
      </c>
      <c r="AI593" s="53">
        <f t="shared" si="115"/>
        <v>0</v>
      </c>
      <c r="AJ593" s="53">
        <f t="shared" si="116"/>
        <v>0</v>
      </c>
    </row>
    <row r="594" spans="1:36" x14ac:dyDescent="0.25">
      <c r="A594" s="19"/>
      <c r="B594" s="19"/>
      <c r="C594" s="37"/>
      <c r="D594" s="19"/>
      <c r="E594" s="19"/>
      <c r="F594" s="19"/>
      <c r="G594" s="19"/>
      <c r="H594" s="19"/>
      <c r="I594" s="19"/>
      <c r="J594" s="19"/>
      <c r="K594" s="19"/>
      <c r="L594" s="19"/>
      <c r="M594" s="81">
        <f>IF(C594&gt;A_Stammdaten!$B$12,0,SUM(D594,E594,G594,I594:J594)-SUM(F594,H594,K594:L594))</f>
        <v>0</v>
      </c>
      <c r="N594" s="19"/>
      <c r="O594" s="19"/>
      <c r="P594" s="19"/>
      <c r="Q594" s="81">
        <f t="shared" si="117"/>
        <v>0</v>
      </c>
      <c r="R594" s="82">
        <f>IF(ISBLANK($B594),0,VLOOKUP($B594,Listen!$A$2:$C$45,2,FALSE))</f>
        <v>0</v>
      </c>
      <c r="S594" s="82">
        <f>IF(ISBLANK($B594),0,VLOOKUP($B594,Listen!$A$2:$C$45,3,FALSE))</f>
        <v>0</v>
      </c>
      <c r="T594" s="51">
        <f t="shared" si="109"/>
        <v>0</v>
      </c>
      <c r="U594" s="51">
        <f t="shared" si="108"/>
        <v>0</v>
      </c>
      <c r="V594" s="51">
        <f t="shared" si="108"/>
        <v>0</v>
      </c>
      <c r="W594" s="51">
        <f t="shared" si="108"/>
        <v>0</v>
      </c>
      <c r="X594" s="51">
        <f t="shared" si="108"/>
        <v>0</v>
      </c>
      <c r="Y594" s="51">
        <f t="shared" si="108"/>
        <v>0</v>
      </c>
      <c r="Z594" s="51">
        <f t="shared" si="108"/>
        <v>0</v>
      </c>
      <c r="AA594" s="53">
        <f t="shared" si="107"/>
        <v>0</v>
      </c>
      <c r="AB594" s="53">
        <f>IF(C594=A_Stammdaten!$B$12,D_SAV!$Q594-D_SAV!$AC594,HLOOKUP(A_Stammdaten!$B$12-1,$AD$4:$AJ$1000,ROW(C594)-3,FALSE)-$AC594)</f>
        <v>0</v>
      </c>
      <c r="AC594" s="53">
        <f>HLOOKUP(A_Stammdaten!$B$12,$AD$4:$AJ$1000,ROW(C594)-3,FALSE)</f>
        <v>0</v>
      </c>
      <c r="AD594" s="53">
        <f t="shared" si="110"/>
        <v>0</v>
      </c>
      <c r="AE594" s="53">
        <f t="shared" si="111"/>
        <v>0</v>
      </c>
      <c r="AF594" s="53">
        <f t="shared" si="112"/>
        <v>0</v>
      </c>
      <c r="AG594" s="53">
        <f t="shared" si="113"/>
        <v>0</v>
      </c>
      <c r="AH594" s="53">
        <f t="shared" si="114"/>
        <v>0</v>
      </c>
      <c r="AI594" s="53">
        <f t="shared" si="115"/>
        <v>0</v>
      </c>
      <c r="AJ594" s="53">
        <f t="shared" si="116"/>
        <v>0</v>
      </c>
    </row>
    <row r="595" spans="1:36" x14ac:dyDescent="0.25">
      <c r="A595" s="19"/>
      <c r="B595" s="19"/>
      <c r="C595" s="37"/>
      <c r="D595" s="19"/>
      <c r="E595" s="19"/>
      <c r="F595" s="19"/>
      <c r="G595" s="19"/>
      <c r="H595" s="19"/>
      <c r="I595" s="19"/>
      <c r="J595" s="19"/>
      <c r="K595" s="19"/>
      <c r="L595" s="19"/>
      <c r="M595" s="81">
        <f>IF(C595&gt;A_Stammdaten!$B$12,0,SUM(D595,E595,G595,I595:J595)-SUM(F595,H595,K595:L595))</f>
        <v>0</v>
      </c>
      <c r="N595" s="19"/>
      <c r="O595" s="19"/>
      <c r="P595" s="19"/>
      <c r="Q595" s="81">
        <f t="shared" si="117"/>
        <v>0</v>
      </c>
      <c r="R595" s="82">
        <f>IF(ISBLANK($B595),0,VLOOKUP($B595,Listen!$A$2:$C$45,2,FALSE))</f>
        <v>0</v>
      </c>
      <c r="S595" s="82">
        <f>IF(ISBLANK($B595),0,VLOOKUP($B595,Listen!$A$2:$C$45,3,FALSE))</f>
        <v>0</v>
      </c>
      <c r="T595" s="51">
        <f t="shared" si="109"/>
        <v>0</v>
      </c>
      <c r="U595" s="51">
        <f t="shared" si="108"/>
        <v>0</v>
      </c>
      <c r="V595" s="51">
        <f t="shared" si="108"/>
        <v>0</v>
      </c>
      <c r="W595" s="51">
        <f t="shared" si="108"/>
        <v>0</v>
      </c>
      <c r="X595" s="51">
        <f t="shared" si="108"/>
        <v>0</v>
      </c>
      <c r="Y595" s="51">
        <f t="shared" si="108"/>
        <v>0</v>
      </c>
      <c r="Z595" s="51">
        <f t="shared" si="108"/>
        <v>0</v>
      </c>
      <c r="AA595" s="53">
        <f t="shared" si="107"/>
        <v>0</v>
      </c>
      <c r="AB595" s="53">
        <f>IF(C595=A_Stammdaten!$B$12,D_SAV!$Q595-D_SAV!$AC595,HLOOKUP(A_Stammdaten!$B$12-1,$AD$4:$AJ$1000,ROW(C595)-3,FALSE)-$AC595)</f>
        <v>0</v>
      </c>
      <c r="AC595" s="53">
        <f>HLOOKUP(A_Stammdaten!$B$12,$AD$4:$AJ$1000,ROW(C595)-3,FALSE)</f>
        <v>0</v>
      </c>
      <c r="AD595" s="53">
        <f t="shared" si="110"/>
        <v>0</v>
      </c>
      <c r="AE595" s="53">
        <f t="shared" si="111"/>
        <v>0</v>
      </c>
      <c r="AF595" s="53">
        <f t="shared" si="112"/>
        <v>0</v>
      </c>
      <c r="AG595" s="53">
        <f t="shared" si="113"/>
        <v>0</v>
      </c>
      <c r="AH595" s="53">
        <f t="shared" si="114"/>
        <v>0</v>
      </c>
      <c r="AI595" s="53">
        <f t="shared" si="115"/>
        <v>0</v>
      </c>
      <c r="AJ595" s="53">
        <f t="shared" si="116"/>
        <v>0</v>
      </c>
    </row>
    <row r="596" spans="1:36" x14ac:dyDescent="0.25">
      <c r="A596" s="19"/>
      <c r="B596" s="19"/>
      <c r="C596" s="37"/>
      <c r="D596" s="19"/>
      <c r="E596" s="19"/>
      <c r="F596" s="19"/>
      <c r="G596" s="19"/>
      <c r="H596" s="19"/>
      <c r="I596" s="19"/>
      <c r="J596" s="19"/>
      <c r="K596" s="19"/>
      <c r="L596" s="19"/>
      <c r="M596" s="81">
        <f>IF(C596&gt;A_Stammdaten!$B$12,0,SUM(D596,E596,G596,I596:J596)-SUM(F596,H596,K596:L596))</f>
        <v>0</v>
      </c>
      <c r="N596" s="19"/>
      <c r="O596" s="19"/>
      <c r="P596" s="19"/>
      <c r="Q596" s="81">
        <f t="shared" si="117"/>
        <v>0</v>
      </c>
      <c r="R596" s="82">
        <f>IF(ISBLANK($B596),0,VLOOKUP($B596,Listen!$A$2:$C$45,2,FALSE))</f>
        <v>0</v>
      </c>
      <c r="S596" s="82">
        <f>IF(ISBLANK($B596),0,VLOOKUP($B596,Listen!$A$2:$C$45,3,FALSE))</f>
        <v>0</v>
      </c>
      <c r="T596" s="51">
        <f t="shared" si="109"/>
        <v>0</v>
      </c>
      <c r="U596" s="51">
        <f t="shared" si="108"/>
        <v>0</v>
      </c>
      <c r="V596" s="51">
        <f t="shared" si="108"/>
        <v>0</v>
      </c>
      <c r="W596" s="51">
        <f t="shared" si="108"/>
        <v>0</v>
      </c>
      <c r="X596" s="51">
        <f t="shared" si="108"/>
        <v>0</v>
      </c>
      <c r="Y596" s="51">
        <f t="shared" si="108"/>
        <v>0</v>
      </c>
      <c r="Z596" s="51">
        <f t="shared" si="108"/>
        <v>0</v>
      </c>
      <c r="AA596" s="53">
        <f t="shared" si="107"/>
        <v>0</v>
      </c>
      <c r="AB596" s="53">
        <f>IF(C596=A_Stammdaten!$B$12,D_SAV!$Q596-D_SAV!$AC596,HLOOKUP(A_Stammdaten!$B$12-1,$AD$4:$AJ$1000,ROW(C596)-3,FALSE)-$AC596)</f>
        <v>0</v>
      </c>
      <c r="AC596" s="53">
        <f>HLOOKUP(A_Stammdaten!$B$12,$AD$4:$AJ$1000,ROW(C596)-3,FALSE)</f>
        <v>0</v>
      </c>
      <c r="AD596" s="53">
        <f t="shared" si="110"/>
        <v>0</v>
      </c>
      <c r="AE596" s="53">
        <f t="shared" si="111"/>
        <v>0</v>
      </c>
      <c r="AF596" s="53">
        <f t="shared" si="112"/>
        <v>0</v>
      </c>
      <c r="AG596" s="53">
        <f t="shared" si="113"/>
        <v>0</v>
      </c>
      <c r="AH596" s="53">
        <f t="shared" si="114"/>
        <v>0</v>
      </c>
      <c r="AI596" s="53">
        <f t="shared" si="115"/>
        <v>0</v>
      </c>
      <c r="AJ596" s="53">
        <f t="shared" si="116"/>
        <v>0</v>
      </c>
    </row>
    <row r="597" spans="1:36" x14ac:dyDescent="0.25">
      <c r="A597" s="19"/>
      <c r="B597" s="19"/>
      <c r="C597" s="37"/>
      <c r="D597" s="19"/>
      <c r="E597" s="19"/>
      <c r="F597" s="19"/>
      <c r="G597" s="19"/>
      <c r="H597" s="19"/>
      <c r="I597" s="19"/>
      <c r="J597" s="19"/>
      <c r="K597" s="19"/>
      <c r="L597" s="19"/>
      <c r="M597" s="81">
        <f>IF(C597&gt;A_Stammdaten!$B$12,0,SUM(D597,E597,G597,I597:J597)-SUM(F597,H597,K597:L597))</f>
        <v>0</v>
      </c>
      <c r="N597" s="19"/>
      <c r="O597" s="19"/>
      <c r="P597" s="19"/>
      <c r="Q597" s="81">
        <f t="shared" si="117"/>
        <v>0</v>
      </c>
      <c r="R597" s="82">
        <f>IF(ISBLANK($B597),0,VLOOKUP($B597,Listen!$A$2:$C$45,2,FALSE))</f>
        <v>0</v>
      </c>
      <c r="S597" s="82">
        <f>IF(ISBLANK($B597),0,VLOOKUP($B597,Listen!$A$2:$C$45,3,FALSE))</f>
        <v>0</v>
      </c>
      <c r="T597" s="51">
        <f t="shared" si="109"/>
        <v>0</v>
      </c>
      <c r="U597" s="51">
        <f t="shared" si="108"/>
        <v>0</v>
      </c>
      <c r="V597" s="51">
        <f t="shared" si="108"/>
        <v>0</v>
      </c>
      <c r="W597" s="51">
        <f t="shared" si="108"/>
        <v>0</v>
      </c>
      <c r="X597" s="51">
        <f t="shared" si="108"/>
        <v>0</v>
      </c>
      <c r="Y597" s="51">
        <f t="shared" si="108"/>
        <v>0</v>
      </c>
      <c r="Z597" s="51">
        <f t="shared" si="108"/>
        <v>0</v>
      </c>
      <c r="AA597" s="53">
        <f t="shared" si="107"/>
        <v>0</v>
      </c>
      <c r="AB597" s="53">
        <f>IF(C597=A_Stammdaten!$B$12,D_SAV!$Q597-D_SAV!$AC597,HLOOKUP(A_Stammdaten!$B$12-1,$AD$4:$AJ$1000,ROW(C597)-3,FALSE)-$AC597)</f>
        <v>0</v>
      </c>
      <c r="AC597" s="53">
        <f>HLOOKUP(A_Stammdaten!$B$12,$AD$4:$AJ$1000,ROW(C597)-3,FALSE)</f>
        <v>0</v>
      </c>
      <c r="AD597" s="53">
        <f t="shared" si="110"/>
        <v>0</v>
      </c>
      <c r="AE597" s="53">
        <f t="shared" si="111"/>
        <v>0</v>
      </c>
      <c r="AF597" s="53">
        <f t="shared" si="112"/>
        <v>0</v>
      </c>
      <c r="AG597" s="53">
        <f t="shared" si="113"/>
        <v>0</v>
      </c>
      <c r="AH597" s="53">
        <f t="shared" si="114"/>
        <v>0</v>
      </c>
      <c r="AI597" s="53">
        <f t="shared" si="115"/>
        <v>0</v>
      </c>
      <c r="AJ597" s="53">
        <f t="shared" si="116"/>
        <v>0</v>
      </c>
    </row>
    <row r="598" spans="1:36" x14ac:dyDescent="0.25">
      <c r="A598" s="19"/>
      <c r="B598" s="19"/>
      <c r="C598" s="37"/>
      <c r="D598" s="19"/>
      <c r="E598" s="19"/>
      <c r="F598" s="19"/>
      <c r="G598" s="19"/>
      <c r="H598" s="19"/>
      <c r="I598" s="19"/>
      <c r="J598" s="19"/>
      <c r="K598" s="19"/>
      <c r="L598" s="19"/>
      <c r="M598" s="81">
        <f>IF(C598&gt;A_Stammdaten!$B$12,0,SUM(D598,E598,G598,I598:J598)-SUM(F598,H598,K598:L598))</f>
        <v>0</v>
      </c>
      <c r="N598" s="19"/>
      <c r="O598" s="19"/>
      <c r="P598" s="19"/>
      <c r="Q598" s="81">
        <f t="shared" si="117"/>
        <v>0</v>
      </c>
      <c r="R598" s="82">
        <f>IF(ISBLANK($B598),0,VLOOKUP($B598,Listen!$A$2:$C$45,2,FALSE))</f>
        <v>0</v>
      </c>
      <c r="S598" s="82">
        <f>IF(ISBLANK($B598),0,VLOOKUP($B598,Listen!$A$2:$C$45,3,FALSE))</f>
        <v>0</v>
      </c>
      <c r="T598" s="51">
        <f t="shared" si="109"/>
        <v>0</v>
      </c>
      <c r="U598" s="51">
        <f t="shared" si="108"/>
        <v>0</v>
      </c>
      <c r="V598" s="51">
        <f t="shared" si="108"/>
        <v>0</v>
      </c>
      <c r="W598" s="51">
        <f t="shared" si="108"/>
        <v>0</v>
      </c>
      <c r="X598" s="51">
        <f t="shared" si="108"/>
        <v>0</v>
      </c>
      <c r="Y598" s="51">
        <f t="shared" si="108"/>
        <v>0</v>
      </c>
      <c r="Z598" s="51">
        <f t="shared" si="108"/>
        <v>0</v>
      </c>
      <c r="AA598" s="53">
        <f t="shared" si="107"/>
        <v>0</v>
      </c>
      <c r="AB598" s="53">
        <f>IF(C598=A_Stammdaten!$B$12,D_SAV!$Q598-D_SAV!$AC598,HLOOKUP(A_Stammdaten!$B$12-1,$AD$4:$AJ$1000,ROW(C598)-3,FALSE)-$AC598)</f>
        <v>0</v>
      </c>
      <c r="AC598" s="53">
        <f>HLOOKUP(A_Stammdaten!$B$12,$AD$4:$AJ$1000,ROW(C598)-3,FALSE)</f>
        <v>0</v>
      </c>
      <c r="AD598" s="53">
        <f t="shared" si="110"/>
        <v>0</v>
      </c>
      <c r="AE598" s="53">
        <f t="shared" si="111"/>
        <v>0</v>
      </c>
      <c r="AF598" s="53">
        <f t="shared" si="112"/>
        <v>0</v>
      </c>
      <c r="AG598" s="53">
        <f t="shared" si="113"/>
        <v>0</v>
      </c>
      <c r="AH598" s="53">
        <f t="shared" si="114"/>
        <v>0</v>
      </c>
      <c r="AI598" s="53">
        <f t="shared" si="115"/>
        <v>0</v>
      </c>
      <c r="AJ598" s="53">
        <f t="shared" si="116"/>
        <v>0</v>
      </c>
    </row>
    <row r="599" spans="1:36" x14ac:dyDescent="0.25">
      <c r="A599" s="19"/>
      <c r="B599" s="19"/>
      <c r="C599" s="37"/>
      <c r="D599" s="19"/>
      <c r="E599" s="19"/>
      <c r="F599" s="19"/>
      <c r="G599" s="19"/>
      <c r="H599" s="19"/>
      <c r="I599" s="19"/>
      <c r="J599" s="19"/>
      <c r="K599" s="19"/>
      <c r="L599" s="19"/>
      <c r="M599" s="81">
        <f>IF(C599&gt;A_Stammdaten!$B$12,0,SUM(D599,E599,G599,I599:J599)-SUM(F599,H599,K599:L599))</f>
        <v>0</v>
      </c>
      <c r="N599" s="19"/>
      <c r="O599" s="19"/>
      <c r="P599" s="19"/>
      <c r="Q599" s="81">
        <f t="shared" si="117"/>
        <v>0</v>
      </c>
      <c r="R599" s="82">
        <f>IF(ISBLANK($B599),0,VLOOKUP($B599,Listen!$A$2:$C$45,2,FALSE))</f>
        <v>0</v>
      </c>
      <c r="S599" s="82">
        <f>IF(ISBLANK($B599),0,VLOOKUP($B599,Listen!$A$2:$C$45,3,FALSE))</f>
        <v>0</v>
      </c>
      <c r="T599" s="51">
        <f t="shared" si="109"/>
        <v>0</v>
      </c>
      <c r="U599" s="51">
        <f t="shared" si="108"/>
        <v>0</v>
      </c>
      <c r="V599" s="51">
        <f t="shared" si="108"/>
        <v>0</v>
      </c>
      <c r="W599" s="51">
        <f t="shared" si="108"/>
        <v>0</v>
      </c>
      <c r="X599" s="51">
        <f t="shared" si="108"/>
        <v>0</v>
      </c>
      <c r="Y599" s="51">
        <f t="shared" si="108"/>
        <v>0</v>
      </c>
      <c r="Z599" s="51">
        <f t="shared" si="108"/>
        <v>0</v>
      </c>
      <c r="AA599" s="53">
        <f t="shared" si="107"/>
        <v>0</v>
      </c>
      <c r="AB599" s="53">
        <f>IF(C599=A_Stammdaten!$B$12,D_SAV!$Q599-D_SAV!$AC599,HLOOKUP(A_Stammdaten!$B$12-1,$AD$4:$AJ$1000,ROW(C599)-3,FALSE)-$AC599)</f>
        <v>0</v>
      </c>
      <c r="AC599" s="53">
        <f>HLOOKUP(A_Stammdaten!$B$12,$AD$4:$AJ$1000,ROW(C599)-3,FALSE)</f>
        <v>0</v>
      </c>
      <c r="AD599" s="53">
        <f t="shared" si="110"/>
        <v>0</v>
      </c>
      <c r="AE599" s="53">
        <f t="shared" si="111"/>
        <v>0</v>
      </c>
      <c r="AF599" s="53">
        <f t="shared" si="112"/>
        <v>0</v>
      </c>
      <c r="AG599" s="53">
        <f t="shared" si="113"/>
        <v>0</v>
      </c>
      <c r="AH599" s="53">
        <f t="shared" si="114"/>
        <v>0</v>
      </c>
      <c r="AI599" s="53">
        <f t="shared" si="115"/>
        <v>0</v>
      </c>
      <c r="AJ599" s="53">
        <f t="shared" si="116"/>
        <v>0</v>
      </c>
    </row>
    <row r="600" spans="1:36" x14ac:dyDescent="0.25">
      <c r="A600" s="19"/>
      <c r="B600" s="19"/>
      <c r="C600" s="37"/>
      <c r="D600" s="19"/>
      <c r="E600" s="19"/>
      <c r="F600" s="19"/>
      <c r="G600" s="19"/>
      <c r="H600" s="19"/>
      <c r="I600" s="19"/>
      <c r="J600" s="19"/>
      <c r="K600" s="19"/>
      <c r="L600" s="19"/>
      <c r="M600" s="81">
        <f>IF(C600&gt;A_Stammdaten!$B$12,0,SUM(D600,E600,G600,I600:J600)-SUM(F600,H600,K600:L600))</f>
        <v>0</v>
      </c>
      <c r="N600" s="19"/>
      <c r="O600" s="19"/>
      <c r="P600" s="19"/>
      <c r="Q600" s="81">
        <f t="shared" si="117"/>
        <v>0</v>
      </c>
      <c r="R600" s="82">
        <f>IF(ISBLANK($B600),0,VLOOKUP($B600,Listen!$A$2:$C$45,2,FALSE))</f>
        <v>0</v>
      </c>
      <c r="S600" s="82">
        <f>IF(ISBLANK($B600),0,VLOOKUP($B600,Listen!$A$2:$C$45,3,FALSE))</f>
        <v>0</v>
      </c>
      <c r="T600" s="51">
        <f t="shared" si="109"/>
        <v>0</v>
      </c>
      <c r="U600" s="51">
        <f t="shared" si="108"/>
        <v>0</v>
      </c>
      <c r="V600" s="51">
        <f t="shared" si="108"/>
        <v>0</v>
      </c>
      <c r="W600" s="51">
        <f t="shared" si="108"/>
        <v>0</v>
      </c>
      <c r="X600" s="51">
        <f t="shared" si="108"/>
        <v>0</v>
      </c>
      <c r="Y600" s="51">
        <f t="shared" si="108"/>
        <v>0</v>
      </c>
      <c r="Z600" s="51">
        <f t="shared" si="108"/>
        <v>0</v>
      </c>
      <c r="AA600" s="53">
        <f t="shared" si="107"/>
        <v>0</v>
      </c>
      <c r="AB600" s="53">
        <f>IF(C600=A_Stammdaten!$B$12,D_SAV!$Q600-D_SAV!$AC600,HLOOKUP(A_Stammdaten!$B$12-1,$AD$4:$AJ$1000,ROW(C600)-3,FALSE)-$AC600)</f>
        <v>0</v>
      </c>
      <c r="AC600" s="53">
        <f>HLOOKUP(A_Stammdaten!$B$12,$AD$4:$AJ$1000,ROW(C600)-3,FALSE)</f>
        <v>0</v>
      </c>
      <c r="AD600" s="53">
        <f t="shared" si="110"/>
        <v>0</v>
      </c>
      <c r="AE600" s="53">
        <f t="shared" si="111"/>
        <v>0</v>
      </c>
      <c r="AF600" s="53">
        <f t="shared" si="112"/>
        <v>0</v>
      </c>
      <c r="AG600" s="53">
        <f t="shared" si="113"/>
        <v>0</v>
      </c>
      <c r="AH600" s="53">
        <f t="shared" si="114"/>
        <v>0</v>
      </c>
      <c r="AI600" s="53">
        <f t="shared" si="115"/>
        <v>0</v>
      </c>
      <c r="AJ600" s="53">
        <f t="shared" si="116"/>
        <v>0</v>
      </c>
    </row>
    <row r="601" spans="1:36" x14ac:dyDescent="0.25">
      <c r="A601" s="19"/>
      <c r="B601" s="19"/>
      <c r="C601" s="37"/>
      <c r="D601" s="19"/>
      <c r="E601" s="19"/>
      <c r="F601" s="19"/>
      <c r="G601" s="19"/>
      <c r="H601" s="19"/>
      <c r="I601" s="19"/>
      <c r="J601" s="19"/>
      <c r="K601" s="19"/>
      <c r="L601" s="19"/>
      <c r="M601" s="81">
        <f>IF(C601&gt;A_Stammdaten!$B$12,0,SUM(D601,E601,G601,I601:J601)-SUM(F601,H601,K601:L601))</f>
        <v>0</v>
      </c>
      <c r="N601" s="19"/>
      <c r="O601" s="19"/>
      <c r="P601" s="19"/>
      <c r="Q601" s="81">
        <f t="shared" si="117"/>
        <v>0</v>
      </c>
      <c r="R601" s="82">
        <f>IF(ISBLANK($B601),0,VLOOKUP($B601,Listen!$A$2:$C$45,2,FALSE))</f>
        <v>0</v>
      </c>
      <c r="S601" s="82">
        <f>IF(ISBLANK($B601),0,VLOOKUP($B601,Listen!$A$2:$C$45,3,FALSE))</f>
        <v>0</v>
      </c>
      <c r="T601" s="51">
        <f t="shared" si="109"/>
        <v>0</v>
      </c>
      <c r="U601" s="51">
        <f t="shared" si="108"/>
        <v>0</v>
      </c>
      <c r="V601" s="51">
        <f t="shared" si="108"/>
        <v>0</v>
      </c>
      <c r="W601" s="51">
        <f t="shared" si="108"/>
        <v>0</v>
      </c>
      <c r="X601" s="51">
        <f t="shared" si="108"/>
        <v>0</v>
      </c>
      <c r="Y601" s="51">
        <f t="shared" si="108"/>
        <v>0</v>
      </c>
      <c r="Z601" s="51">
        <f t="shared" si="108"/>
        <v>0</v>
      </c>
      <c r="AA601" s="53">
        <f t="shared" si="107"/>
        <v>0</v>
      </c>
      <c r="AB601" s="53">
        <f>IF(C601=A_Stammdaten!$B$12,D_SAV!$Q601-D_SAV!$AC601,HLOOKUP(A_Stammdaten!$B$12-1,$AD$4:$AJ$1000,ROW(C601)-3,FALSE)-$AC601)</f>
        <v>0</v>
      </c>
      <c r="AC601" s="53">
        <f>HLOOKUP(A_Stammdaten!$B$12,$AD$4:$AJ$1000,ROW(C601)-3,FALSE)</f>
        <v>0</v>
      </c>
      <c r="AD601" s="53">
        <f t="shared" si="110"/>
        <v>0</v>
      </c>
      <c r="AE601" s="53">
        <f t="shared" si="111"/>
        <v>0</v>
      </c>
      <c r="AF601" s="53">
        <f t="shared" si="112"/>
        <v>0</v>
      </c>
      <c r="AG601" s="53">
        <f t="shared" si="113"/>
        <v>0</v>
      </c>
      <c r="AH601" s="53">
        <f t="shared" si="114"/>
        <v>0</v>
      </c>
      <c r="AI601" s="53">
        <f t="shared" si="115"/>
        <v>0</v>
      </c>
      <c r="AJ601" s="53">
        <f t="shared" si="116"/>
        <v>0</v>
      </c>
    </row>
    <row r="602" spans="1:36" x14ac:dyDescent="0.25">
      <c r="A602" s="19"/>
      <c r="B602" s="19"/>
      <c r="C602" s="37"/>
      <c r="D602" s="19"/>
      <c r="E602" s="19"/>
      <c r="F602" s="19"/>
      <c r="G602" s="19"/>
      <c r="H602" s="19"/>
      <c r="I602" s="19"/>
      <c r="J602" s="19"/>
      <c r="K602" s="19"/>
      <c r="L602" s="19"/>
      <c r="M602" s="81">
        <f>IF(C602&gt;A_Stammdaten!$B$12,0,SUM(D602,E602,G602,I602:J602)-SUM(F602,H602,K602:L602))</f>
        <v>0</v>
      </c>
      <c r="N602" s="19"/>
      <c r="O602" s="19"/>
      <c r="P602" s="19"/>
      <c r="Q602" s="81">
        <f t="shared" si="117"/>
        <v>0</v>
      </c>
      <c r="R602" s="82">
        <f>IF(ISBLANK($B602),0,VLOOKUP($B602,Listen!$A$2:$C$45,2,FALSE))</f>
        <v>0</v>
      </c>
      <c r="S602" s="82">
        <f>IF(ISBLANK($B602),0,VLOOKUP($B602,Listen!$A$2:$C$45,3,FALSE))</f>
        <v>0</v>
      </c>
      <c r="T602" s="51">
        <f t="shared" si="109"/>
        <v>0</v>
      </c>
      <c r="U602" s="51">
        <f t="shared" si="108"/>
        <v>0</v>
      </c>
      <c r="V602" s="51">
        <f t="shared" si="108"/>
        <v>0</v>
      </c>
      <c r="W602" s="51">
        <f t="shared" si="108"/>
        <v>0</v>
      </c>
      <c r="X602" s="51">
        <f t="shared" si="108"/>
        <v>0</v>
      </c>
      <c r="Y602" s="51">
        <f t="shared" si="108"/>
        <v>0</v>
      </c>
      <c r="Z602" s="51">
        <f t="shared" si="108"/>
        <v>0</v>
      </c>
      <c r="AA602" s="53">
        <f t="shared" si="107"/>
        <v>0</v>
      </c>
      <c r="AB602" s="53">
        <f>IF(C602=A_Stammdaten!$B$12,D_SAV!$Q602-D_SAV!$AC602,HLOOKUP(A_Stammdaten!$B$12-1,$AD$4:$AJ$1000,ROW(C602)-3,FALSE)-$AC602)</f>
        <v>0</v>
      </c>
      <c r="AC602" s="53">
        <f>HLOOKUP(A_Stammdaten!$B$12,$AD$4:$AJ$1000,ROW(C602)-3,FALSE)</f>
        <v>0</v>
      </c>
      <c r="AD602" s="53">
        <f t="shared" si="110"/>
        <v>0</v>
      </c>
      <c r="AE602" s="53">
        <f t="shared" si="111"/>
        <v>0</v>
      </c>
      <c r="AF602" s="53">
        <f t="shared" si="112"/>
        <v>0</v>
      </c>
      <c r="AG602" s="53">
        <f t="shared" si="113"/>
        <v>0</v>
      </c>
      <c r="AH602" s="53">
        <f t="shared" si="114"/>
        <v>0</v>
      </c>
      <c r="AI602" s="53">
        <f t="shared" si="115"/>
        <v>0</v>
      </c>
      <c r="AJ602" s="53">
        <f t="shared" si="116"/>
        <v>0</v>
      </c>
    </row>
    <row r="603" spans="1:36" x14ac:dyDescent="0.25">
      <c r="A603" s="19"/>
      <c r="B603" s="19"/>
      <c r="C603" s="37"/>
      <c r="D603" s="19"/>
      <c r="E603" s="19"/>
      <c r="F603" s="19"/>
      <c r="G603" s="19"/>
      <c r="H603" s="19"/>
      <c r="I603" s="19"/>
      <c r="J603" s="19"/>
      <c r="K603" s="19"/>
      <c r="L603" s="19"/>
      <c r="M603" s="81">
        <f>IF(C603&gt;A_Stammdaten!$B$12,0,SUM(D603,E603,G603,I603:J603)-SUM(F603,H603,K603:L603))</f>
        <v>0</v>
      </c>
      <c r="N603" s="19"/>
      <c r="O603" s="19"/>
      <c r="P603" s="19"/>
      <c r="Q603" s="81">
        <f t="shared" si="117"/>
        <v>0</v>
      </c>
      <c r="R603" s="82">
        <f>IF(ISBLANK($B603),0,VLOOKUP($B603,Listen!$A$2:$C$45,2,FALSE))</f>
        <v>0</v>
      </c>
      <c r="S603" s="82">
        <f>IF(ISBLANK($B603),0,VLOOKUP($B603,Listen!$A$2:$C$45,3,FALSE))</f>
        <v>0</v>
      </c>
      <c r="T603" s="51">
        <f t="shared" si="109"/>
        <v>0</v>
      </c>
      <c r="U603" s="51">
        <f t="shared" si="108"/>
        <v>0</v>
      </c>
      <c r="V603" s="51">
        <f t="shared" si="108"/>
        <v>0</v>
      </c>
      <c r="W603" s="51">
        <f t="shared" si="108"/>
        <v>0</v>
      </c>
      <c r="X603" s="51">
        <f t="shared" si="108"/>
        <v>0</v>
      </c>
      <c r="Y603" s="51">
        <f t="shared" si="108"/>
        <v>0</v>
      </c>
      <c r="Z603" s="51">
        <f t="shared" si="108"/>
        <v>0</v>
      </c>
      <c r="AA603" s="53">
        <f t="shared" si="107"/>
        <v>0</v>
      </c>
      <c r="AB603" s="53">
        <f>IF(C603=A_Stammdaten!$B$12,D_SAV!$Q603-D_SAV!$AC603,HLOOKUP(A_Stammdaten!$B$12-1,$AD$4:$AJ$1000,ROW(C603)-3,FALSE)-$AC603)</f>
        <v>0</v>
      </c>
      <c r="AC603" s="53">
        <f>HLOOKUP(A_Stammdaten!$B$12,$AD$4:$AJ$1000,ROW(C603)-3,FALSE)</f>
        <v>0</v>
      </c>
      <c r="AD603" s="53">
        <f t="shared" si="110"/>
        <v>0</v>
      </c>
      <c r="AE603" s="53">
        <f t="shared" si="111"/>
        <v>0</v>
      </c>
      <c r="AF603" s="53">
        <f t="shared" si="112"/>
        <v>0</v>
      </c>
      <c r="AG603" s="53">
        <f t="shared" si="113"/>
        <v>0</v>
      </c>
      <c r="AH603" s="53">
        <f t="shared" si="114"/>
        <v>0</v>
      </c>
      <c r="AI603" s="53">
        <f t="shared" si="115"/>
        <v>0</v>
      </c>
      <c r="AJ603" s="53">
        <f t="shared" si="116"/>
        <v>0</v>
      </c>
    </row>
    <row r="604" spans="1:36" x14ac:dyDescent="0.25">
      <c r="A604" s="19"/>
      <c r="B604" s="19"/>
      <c r="C604" s="37"/>
      <c r="D604" s="19"/>
      <c r="E604" s="19"/>
      <c r="F604" s="19"/>
      <c r="G604" s="19"/>
      <c r="H604" s="19"/>
      <c r="I604" s="19"/>
      <c r="J604" s="19"/>
      <c r="K604" s="19"/>
      <c r="L604" s="19"/>
      <c r="M604" s="81">
        <f>IF(C604&gt;A_Stammdaten!$B$12,0,SUM(D604,E604,G604,I604:J604)-SUM(F604,H604,K604:L604))</f>
        <v>0</v>
      </c>
      <c r="N604" s="19"/>
      <c r="O604" s="19"/>
      <c r="P604" s="19"/>
      <c r="Q604" s="81">
        <f t="shared" si="117"/>
        <v>0</v>
      </c>
      <c r="R604" s="82">
        <f>IF(ISBLANK($B604),0,VLOOKUP($B604,Listen!$A$2:$C$45,2,FALSE))</f>
        <v>0</v>
      </c>
      <c r="S604" s="82">
        <f>IF(ISBLANK($B604),0,VLOOKUP($B604,Listen!$A$2:$C$45,3,FALSE))</f>
        <v>0</v>
      </c>
      <c r="T604" s="51">
        <f t="shared" si="109"/>
        <v>0</v>
      </c>
      <c r="U604" s="51">
        <f t="shared" si="108"/>
        <v>0</v>
      </c>
      <c r="V604" s="51">
        <f t="shared" si="108"/>
        <v>0</v>
      </c>
      <c r="W604" s="51">
        <f t="shared" si="108"/>
        <v>0</v>
      </c>
      <c r="X604" s="51">
        <f t="shared" si="108"/>
        <v>0</v>
      </c>
      <c r="Y604" s="51">
        <f t="shared" si="108"/>
        <v>0</v>
      </c>
      <c r="Z604" s="51">
        <f t="shared" si="108"/>
        <v>0</v>
      </c>
      <c r="AA604" s="53">
        <f t="shared" si="107"/>
        <v>0</v>
      </c>
      <c r="AB604" s="53">
        <f>IF(C604=A_Stammdaten!$B$12,D_SAV!$Q604-D_SAV!$AC604,HLOOKUP(A_Stammdaten!$B$12-1,$AD$4:$AJ$1000,ROW(C604)-3,FALSE)-$AC604)</f>
        <v>0</v>
      </c>
      <c r="AC604" s="53">
        <f>HLOOKUP(A_Stammdaten!$B$12,$AD$4:$AJ$1000,ROW(C604)-3,FALSE)</f>
        <v>0</v>
      </c>
      <c r="AD604" s="53">
        <f t="shared" si="110"/>
        <v>0</v>
      </c>
      <c r="AE604" s="53">
        <f t="shared" si="111"/>
        <v>0</v>
      </c>
      <c r="AF604" s="53">
        <f t="shared" si="112"/>
        <v>0</v>
      </c>
      <c r="AG604" s="53">
        <f t="shared" si="113"/>
        <v>0</v>
      </c>
      <c r="AH604" s="53">
        <f t="shared" si="114"/>
        <v>0</v>
      </c>
      <c r="AI604" s="53">
        <f t="shared" si="115"/>
        <v>0</v>
      </c>
      <c r="AJ604" s="53">
        <f t="shared" si="116"/>
        <v>0</v>
      </c>
    </row>
    <row r="605" spans="1:36" x14ac:dyDescent="0.25">
      <c r="A605" s="19"/>
      <c r="B605" s="19"/>
      <c r="C605" s="37"/>
      <c r="D605" s="19"/>
      <c r="E605" s="19"/>
      <c r="F605" s="19"/>
      <c r="G605" s="19"/>
      <c r="H605" s="19"/>
      <c r="I605" s="19"/>
      <c r="J605" s="19"/>
      <c r="K605" s="19"/>
      <c r="L605" s="19"/>
      <c r="M605" s="81">
        <f>IF(C605&gt;A_Stammdaten!$B$12,0,SUM(D605,E605,G605,I605:J605)-SUM(F605,H605,K605:L605))</f>
        <v>0</v>
      </c>
      <c r="N605" s="19"/>
      <c r="O605" s="19"/>
      <c r="P605" s="19"/>
      <c r="Q605" s="81">
        <f t="shared" si="117"/>
        <v>0</v>
      </c>
      <c r="R605" s="82">
        <f>IF(ISBLANK($B605),0,VLOOKUP($B605,Listen!$A$2:$C$45,2,FALSE))</f>
        <v>0</v>
      </c>
      <c r="S605" s="82">
        <f>IF(ISBLANK($B605),0,VLOOKUP($B605,Listen!$A$2:$C$45,3,FALSE))</f>
        <v>0</v>
      </c>
      <c r="T605" s="51">
        <f t="shared" si="109"/>
        <v>0</v>
      </c>
      <c r="U605" s="51">
        <f t="shared" si="108"/>
        <v>0</v>
      </c>
      <c r="V605" s="51">
        <f t="shared" si="108"/>
        <v>0</v>
      </c>
      <c r="W605" s="51">
        <f t="shared" si="108"/>
        <v>0</v>
      </c>
      <c r="X605" s="51">
        <f t="shared" si="108"/>
        <v>0</v>
      </c>
      <c r="Y605" s="51">
        <f t="shared" si="108"/>
        <v>0</v>
      </c>
      <c r="Z605" s="51">
        <f t="shared" si="108"/>
        <v>0</v>
      </c>
      <c r="AA605" s="53">
        <f t="shared" si="107"/>
        <v>0</v>
      </c>
      <c r="AB605" s="53">
        <f>IF(C605=A_Stammdaten!$B$12,D_SAV!$Q605-D_SAV!$AC605,HLOOKUP(A_Stammdaten!$B$12-1,$AD$4:$AJ$1000,ROW(C605)-3,FALSE)-$AC605)</f>
        <v>0</v>
      </c>
      <c r="AC605" s="53">
        <f>HLOOKUP(A_Stammdaten!$B$12,$AD$4:$AJ$1000,ROW(C605)-3,FALSE)</f>
        <v>0</v>
      </c>
      <c r="AD605" s="53">
        <f t="shared" si="110"/>
        <v>0</v>
      </c>
      <c r="AE605" s="53">
        <f t="shared" si="111"/>
        <v>0</v>
      </c>
      <c r="AF605" s="53">
        <f t="shared" si="112"/>
        <v>0</v>
      </c>
      <c r="AG605" s="53">
        <f t="shared" si="113"/>
        <v>0</v>
      </c>
      <c r="AH605" s="53">
        <f t="shared" si="114"/>
        <v>0</v>
      </c>
      <c r="AI605" s="53">
        <f t="shared" si="115"/>
        <v>0</v>
      </c>
      <c r="AJ605" s="53">
        <f t="shared" si="116"/>
        <v>0</v>
      </c>
    </row>
    <row r="606" spans="1:36" x14ac:dyDescent="0.25">
      <c r="A606" s="19"/>
      <c r="B606" s="19"/>
      <c r="C606" s="37"/>
      <c r="D606" s="19"/>
      <c r="E606" s="19"/>
      <c r="F606" s="19"/>
      <c r="G606" s="19"/>
      <c r="H606" s="19"/>
      <c r="I606" s="19"/>
      <c r="J606" s="19"/>
      <c r="K606" s="19"/>
      <c r="L606" s="19"/>
      <c r="M606" s="81">
        <f>IF(C606&gt;A_Stammdaten!$B$12,0,SUM(D606,E606,G606,I606:J606)-SUM(F606,H606,K606:L606))</f>
        <v>0</v>
      </c>
      <c r="N606" s="19"/>
      <c r="O606" s="19"/>
      <c r="P606" s="19"/>
      <c r="Q606" s="81">
        <f t="shared" si="117"/>
        <v>0</v>
      </c>
      <c r="R606" s="82">
        <f>IF(ISBLANK($B606),0,VLOOKUP($B606,Listen!$A$2:$C$45,2,FALSE))</f>
        <v>0</v>
      </c>
      <c r="S606" s="82">
        <f>IF(ISBLANK($B606),0,VLOOKUP($B606,Listen!$A$2:$C$45,3,FALSE))</f>
        <v>0</v>
      </c>
      <c r="T606" s="51">
        <f t="shared" si="109"/>
        <v>0</v>
      </c>
      <c r="U606" s="51">
        <f t="shared" si="108"/>
        <v>0</v>
      </c>
      <c r="V606" s="51">
        <f t="shared" si="108"/>
        <v>0</v>
      </c>
      <c r="W606" s="51">
        <f t="shared" si="108"/>
        <v>0</v>
      </c>
      <c r="X606" s="51">
        <f t="shared" si="108"/>
        <v>0</v>
      </c>
      <c r="Y606" s="51">
        <f t="shared" si="108"/>
        <v>0</v>
      </c>
      <c r="Z606" s="51">
        <f t="shared" si="108"/>
        <v>0</v>
      </c>
      <c r="AA606" s="53">
        <f t="shared" si="107"/>
        <v>0</v>
      </c>
      <c r="AB606" s="53">
        <f>IF(C606=A_Stammdaten!$B$12,D_SAV!$Q606-D_SAV!$AC606,HLOOKUP(A_Stammdaten!$B$12-1,$AD$4:$AJ$1000,ROW(C606)-3,FALSE)-$AC606)</f>
        <v>0</v>
      </c>
      <c r="AC606" s="53">
        <f>HLOOKUP(A_Stammdaten!$B$12,$AD$4:$AJ$1000,ROW(C606)-3,FALSE)</f>
        <v>0</v>
      </c>
      <c r="AD606" s="53">
        <f t="shared" si="110"/>
        <v>0</v>
      </c>
      <c r="AE606" s="53">
        <f t="shared" si="111"/>
        <v>0</v>
      </c>
      <c r="AF606" s="53">
        <f t="shared" si="112"/>
        <v>0</v>
      </c>
      <c r="AG606" s="53">
        <f t="shared" si="113"/>
        <v>0</v>
      </c>
      <c r="AH606" s="53">
        <f t="shared" si="114"/>
        <v>0</v>
      </c>
      <c r="AI606" s="53">
        <f t="shared" si="115"/>
        <v>0</v>
      </c>
      <c r="AJ606" s="53">
        <f t="shared" si="116"/>
        <v>0</v>
      </c>
    </row>
    <row r="607" spans="1:36" x14ac:dyDescent="0.25">
      <c r="A607" s="19"/>
      <c r="B607" s="19"/>
      <c r="C607" s="37"/>
      <c r="D607" s="19"/>
      <c r="E607" s="19"/>
      <c r="F607" s="19"/>
      <c r="G607" s="19"/>
      <c r="H607" s="19"/>
      <c r="I607" s="19"/>
      <c r="J607" s="19"/>
      <c r="K607" s="19"/>
      <c r="L607" s="19"/>
      <c r="M607" s="81">
        <f>IF(C607&gt;A_Stammdaten!$B$12,0,SUM(D607,E607,G607,I607:J607)-SUM(F607,H607,K607:L607))</f>
        <v>0</v>
      </c>
      <c r="N607" s="19"/>
      <c r="O607" s="19"/>
      <c r="P607" s="19"/>
      <c r="Q607" s="81">
        <f t="shared" si="117"/>
        <v>0</v>
      </c>
      <c r="R607" s="82">
        <f>IF(ISBLANK($B607),0,VLOOKUP($B607,Listen!$A$2:$C$45,2,FALSE))</f>
        <v>0</v>
      </c>
      <c r="S607" s="82">
        <f>IF(ISBLANK($B607),0,VLOOKUP($B607,Listen!$A$2:$C$45,3,FALSE))</f>
        <v>0</v>
      </c>
      <c r="T607" s="51">
        <f t="shared" si="109"/>
        <v>0</v>
      </c>
      <c r="U607" s="51">
        <f t="shared" si="108"/>
        <v>0</v>
      </c>
      <c r="V607" s="51">
        <f t="shared" si="108"/>
        <v>0</v>
      </c>
      <c r="W607" s="51">
        <f t="shared" si="108"/>
        <v>0</v>
      </c>
      <c r="X607" s="51">
        <f t="shared" si="108"/>
        <v>0</v>
      </c>
      <c r="Y607" s="51">
        <f t="shared" si="108"/>
        <v>0</v>
      </c>
      <c r="Z607" s="51">
        <f t="shared" si="108"/>
        <v>0</v>
      </c>
      <c r="AA607" s="53">
        <f t="shared" si="107"/>
        <v>0</v>
      </c>
      <c r="AB607" s="53">
        <f>IF(C607=A_Stammdaten!$B$12,D_SAV!$Q607-D_SAV!$AC607,HLOOKUP(A_Stammdaten!$B$12-1,$AD$4:$AJ$1000,ROW(C607)-3,FALSE)-$AC607)</f>
        <v>0</v>
      </c>
      <c r="AC607" s="53">
        <f>HLOOKUP(A_Stammdaten!$B$12,$AD$4:$AJ$1000,ROW(C607)-3,FALSE)</f>
        <v>0</v>
      </c>
      <c r="AD607" s="53">
        <f t="shared" si="110"/>
        <v>0</v>
      </c>
      <c r="AE607" s="53">
        <f t="shared" si="111"/>
        <v>0</v>
      </c>
      <c r="AF607" s="53">
        <f t="shared" si="112"/>
        <v>0</v>
      </c>
      <c r="AG607" s="53">
        <f t="shared" si="113"/>
        <v>0</v>
      </c>
      <c r="AH607" s="53">
        <f t="shared" si="114"/>
        <v>0</v>
      </c>
      <c r="AI607" s="53">
        <f t="shared" si="115"/>
        <v>0</v>
      </c>
      <c r="AJ607" s="53">
        <f t="shared" si="116"/>
        <v>0</v>
      </c>
    </row>
    <row r="608" spans="1:36" x14ac:dyDescent="0.25">
      <c r="A608" s="19"/>
      <c r="B608" s="19"/>
      <c r="C608" s="37"/>
      <c r="D608" s="19"/>
      <c r="E608" s="19"/>
      <c r="F608" s="19"/>
      <c r="G608" s="19"/>
      <c r="H608" s="19"/>
      <c r="I608" s="19"/>
      <c r="J608" s="19"/>
      <c r="K608" s="19"/>
      <c r="L608" s="19"/>
      <c r="M608" s="81">
        <f>IF(C608&gt;A_Stammdaten!$B$12,0,SUM(D608,E608,G608,I608:J608)-SUM(F608,H608,K608:L608))</f>
        <v>0</v>
      </c>
      <c r="N608" s="19"/>
      <c r="O608" s="19"/>
      <c r="P608" s="19"/>
      <c r="Q608" s="81">
        <f t="shared" si="117"/>
        <v>0</v>
      </c>
      <c r="R608" s="82">
        <f>IF(ISBLANK($B608),0,VLOOKUP($B608,Listen!$A$2:$C$45,2,FALSE))</f>
        <v>0</v>
      </c>
      <c r="S608" s="82">
        <f>IF(ISBLANK($B608),0,VLOOKUP($B608,Listen!$A$2:$C$45,3,FALSE))</f>
        <v>0</v>
      </c>
      <c r="T608" s="51">
        <f t="shared" si="109"/>
        <v>0</v>
      </c>
      <c r="U608" s="51">
        <f t="shared" si="108"/>
        <v>0</v>
      </c>
      <c r="V608" s="51">
        <f t="shared" si="108"/>
        <v>0</v>
      </c>
      <c r="W608" s="51">
        <f t="shared" si="108"/>
        <v>0</v>
      </c>
      <c r="X608" s="51">
        <f t="shared" si="108"/>
        <v>0</v>
      </c>
      <c r="Y608" s="51">
        <f t="shared" si="108"/>
        <v>0</v>
      </c>
      <c r="Z608" s="51">
        <f t="shared" si="108"/>
        <v>0</v>
      </c>
      <c r="AA608" s="53">
        <f t="shared" si="107"/>
        <v>0</v>
      </c>
      <c r="AB608" s="53">
        <f>IF(C608=A_Stammdaten!$B$12,D_SAV!$Q608-D_SAV!$AC608,HLOOKUP(A_Stammdaten!$B$12-1,$AD$4:$AJ$1000,ROW(C608)-3,FALSE)-$AC608)</f>
        <v>0</v>
      </c>
      <c r="AC608" s="53">
        <f>HLOOKUP(A_Stammdaten!$B$12,$AD$4:$AJ$1000,ROW(C608)-3,FALSE)</f>
        <v>0</v>
      </c>
      <c r="AD608" s="53">
        <f t="shared" si="110"/>
        <v>0</v>
      </c>
      <c r="AE608" s="53">
        <f t="shared" si="111"/>
        <v>0</v>
      </c>
      <c r="AF608" s="53">
        <f t="shared" si="112"/>
        <v>0</v>
      </c>
      <c r="AG608" s="53">
        <f t="shared" si="113"/>
        <v>0</v>
      </c>
      <c r="AH608" s="53">
        <f t="shared" si="114"/>
        <v>0</v>
      </c>
      <c r="AI608" s="53">
        <f t="shared" si="115"/>
        <v>0</v>
      </c>
      <c r="AJ608" s="53">
        <f t="shared" si="116"/>
        <v>0</v>
      </c>
    </row>
    <row r="609" spans="1:36" x14ac:dyDescent="0.25">
      <c r="A609" s="19"/>
      <c r="B609" s="19"/>
      <c r="C609" s="37"/>
      <c r="D609" s="19"/>
      <c r="E609" s="19"/>
      <c r="F609" s="19"/>
      <c r="G609" s="19"/>
      <c r="H609" s="19"/>
      <c r="I609" s="19"/>
      <c r="J609" s="19"/>
      <c r="K609" s="19"/>
      <c r="L609" s="19"/>
      <c r="M609" s="81">
        <f>IF(C609&gt;A_Stammdaten!$B$12,0,SUM(D609,E609,G609,I609:J609)-SUM(F609,H609,K609:L609))</f>
        <v>0</v>
      </c>
      <c r="N609" s="19"/>
      <c r="O609" s="19"/>
      <c r="P609" s="19"/>
      <c r="Q609" s="81">
        <f t="shared" si="117"/>
        <v>0</v>
      </c>
      <c r="R609" s="82">
        <f>IF(ISBLANK($B609),0,VLOOKUP($B609,Listen!$A$2:$C$45,2,FALSE))</f>
        <v>0</v>
      </c>
      <c r="S609" s="82">
        <f>IF(ISBLANK($B609),0,VLOOKUP($B609,Listen!$A$2:$C$45,3,FALSE))</f>
        <v>0</v>
      </c>
      <c r="T609" s="51">
        <f t="shared" si="109"/>
        <v>0</v>
      </c>
      <c r="U609" s="51">
        <f t="shared" si="108"/>
        <v>0</v>
      </c>
      <c r="V609" s="51">
        <f t="shared" si="108"/>
        <v>0</v>
      </c>
      <c r="W609" s="51">
        <f t="shared" si="108"/>
        <v>0</v>
      </c>
      <c r="X609" s="51">
        <f t="shared" si="108"/>
        <v>0</v>
      </c>
      <c r="Y609" s="51">
        <f t="shared" si="108"/>
        <v>0</v>
      </c>
      <c r="Z609" s="51">
        <f t="shared" si="108"/>
        <v>0</v>
      </c>
      <c r="AA609" s="53">
        <f t="shared" si="107"/>
        <v>0</v>
      </c>
      <c r="AB609" s="53">
        <f>IF(C609=A_Stammdaten!$B$12,D_SAV!$Q609-D_SAV!$AC609,HLOOKUP(A_Stammdaten!$B$12-1,$AD$4:$AJ$1000,ROW(C609)-3,FALSE)-$AC609)</f>
        <v>0</v>
      </c>
      <c r="AC609" s="53">
        <f>HLOOKUP(A_Stammdaten!$B$12,$AD$4:$AJ$1000,ROW(C609)-3,FALSE)</f>
        <v>0</v>
      </c>
      <c r="AD609" s="53">
        <f t="shared" si="110"/>
        <v>0</v>
      </c>
      <c r="AE609" s="53">
        <f t="shared" si="111"/>
        <v>0</v>
      </c>
      <c r="AF609" s="53">
        <f t="shared" si="112"/>
        <v>0</v>
      </c>
      <c r="AG609" s="53">
        <f t="shared" si="113"/>
        <v>0</v>
      </c>
      <c r="AH609" s="53">
        <f t="shared" si="114"/>
        <v>0</v>
      </c>
      <c r="AI609" s="53">
        <f t="shared" si="115"/>
        <v>0</v>
      </c>
      <c r="AJ609" s="53">
        <f t="shared" si="116"/>
        <v>0</v>
      </c>
    </row>
    <row r="610" spans="1:36" x14ac:dyDescent="0.25">
      <c r="A610" s="19"/>
      <c r="B610" s="19"/>
      <c r="C610" s="37"/>
      <c r="D610" s="19"/>
      <c r="E610" s="19"/>
      <c r="F610" s="19"/>
      <c r="G610" s="19"/>
      <c r="H610" s="19"/>
      <c r="I610" s="19"/>
      <c r="J610" s="19"/>
      <c r="K610" s="19"/>
      <c r="L610" s="19"/>
      <c r="M610" s="81">
        <f>IF(C610&gt;A_Stammdaten!$B$12,0,SUM(D610,E610,G610,I610:J610)-SUM(F610,H610,K610:L610))</f>
        <v>0</v>
      </c>
      <c r="N610" s="19"/>
      <c r="O610" s="19"/>
      <c r="P610" s="19"/>
      <c r="Q610" s="81">
        <f t="shared" si="117"/>
        <v>0</v>
      </c>
      <c r="R610" s="82">
        <f>IF(ISBLANK($B610),0,VLOOKUP($B610,Listen!$A$2:$C$45,2,FALSE))</f>
        <v>0</v>
      </c>
      <c r="S610" s="82">
        <f>IF(ISBLANK($B610),0,VLOOKUP($B610,Listen!$A$2:$C$45,3,FALSE))</f>
        <v>0</v>
      </c>
      <c r="T610" s="51">
        <f t="shared" si="109"/>
        <v>0</v>
      </c>
      <c r="U610" s="51">
        <f t="shared" si="108"/>
        <v>0</v>
      </c>
      <c r="V610" s="51">
        <f t="shared" si="108"/>
        <v>0</v>
      </c>
      <c r="W610" s="51">
        <f t="shared" si="108"/>
        <v>0</v>
      </c>
      <c r="X610" s="51">
        <f t="shared" si="108"/>
        <v>0</v>
      </c>
      <c r="Y610" s="51">
        <f t="shared" si="108"/>
        <v>0</v>
      </c>
      <c r="Z610" s="51">
        <f t="shared" si="108"/>
        <v>0</v>
      </c>
      <c r="AA610" s="53">
        <f t="shared" si="107"/>
        <v>0</v>
      </c>
      <c r="AB610" s="53">
        <f>IF(C610=A_Stammdaten!$B$12,D_SAV!$Q610-D_SAV!$AC610,HLOOKUP(A_Stammdaten!$B$12-1,$AD$4:$AJ$1000,ROW(C610)-3,FALSE)-$AC610)</f>
        <v>0</v>
      </c>
      <c r="AC610" s="53">
        <f>HLOOKUP(A_Stammdaten!$B$12,$AD$4:$AJ$1000,ROW(C610)-3,FALSE)</f>
        <v>0</v>
      </c>
      <c r="AD610" s="53">
        <f t="shared" si="110"/>
        <v>0</v>
      </c>
      <c r="AE610" s="53">
        <f t="shared" si="111"/>
        <v>0</v>
      </c>
      <c r="AF610" s="53">
        <f t="shared" si="112"/>
        <v>0</v>
      </c>
      <c r="AG610" s="53">
        <f t="shared" si="113"/>
        <v>0</v>
      </c>
      <c r="AH610" s="53">
        <f t="shared" si="114"/>
        <v>0</v>
      </c>
      <c r="AI610" s="53">
        <f t="shared" si="115"/>
        <v>0</v>
      </c>
      <c r="AJ610" s="53">
        <f t="shared" si="116"/>
        <v>0</v>
      </c>
    </row>
    <row r="611" spans="1:36" x14ac:dyDescent="0.25">
      <c r="A611" s="19"/>
      <c r="B611" s="19"/>
      <c r="C611" s="37"/>
      <c r="D611" s="19"/>
      <c r="E611" s="19"/>
      <c r="F611" s="19"/>
      <c r="G611" s="19"/>
      <c r="H611" s="19"/>
      <c r="I611" s="19"/>
      <c r="J611" s="19"/>
      <c r="K611" s="19"/>
      <c r="L611" s="19"/>
      <c r="M611" s="81">
        <f>IF(C611&gt;A_Stammdaten!$B$12,0,SUM(D611,E611,G611,I611:J611)-SUM(F611,H611,K611:L611))</f>
        <v>0</v>
      </c>
      <c r="N611" s="19"/>
      <c r="O611" s="19"/>
      <c r="P611" s="19"/>
      <c r="Q611" s="81">
        <f t="shared" si="117"/>
        <v>0</v>
      </c>
      <c r="R611" s="82">
        <f>IF(ISBLANK($B611),0,VLOOKUP($B611,Listen!$A$2:$C$45,2,FALSE))</f>
        <v>0</v>
      </c>
      <c r="S611" s="82">
        <f>IF(ISBLANK($B611),0,VLOOKUP($B611,Listen!$A$2:$C$45,3,FALSE))</f>
        <v>0</v>
      </c>
      <c r="T611" s="51">
        <f t="shared" si="109"/>
        <v>0</v>
      </c>
      <c r="U611" s="51">
        <f t="shared" si="108"/>
        <v>0</v>
      </c>
      <c r="V611" s="51">
        <f t="shared" si="108"/>
        <v>0</v>
      </c>
      <c r="W611" s="51">
        <f t="shared" si="108"/>
        <v>0</v>
      </c>
      <c r="X611" s="51">
        <f t="shared" si="108"/>
        <v>0</v>
      </c>
      <c r="Y611" s="51">
        <f t="shared" si="108"/>
        <v>0</v>
      </c>
      <c r="Z611" s="51">
        <f t="shared" si="108"/>
        <v>0</v>
      </c>
      <c r="AA611" s="53">
        <f t="shared" ref="AA611:AA674" si="118">AC611+AB611</f>
        <v>0</v>
      </c>
      <c r="AB611" s="53">
        <f>IF(C611=A_Stammdaten!$B$12,D_SAV!$Q611-D_SAV!$AC611,HLOOKUP(A_Stammdaten!$B$12-1,$AD$4:$AJ$1000,ROW(C611)-3,FALSE)-$AC611)</f>
        <v>0</v>
      </c>
      <c r="AC611" s="53">
        <f>HLOOKUP(A_Stammdaten!$B$12,$AD$4:$AJ$1000,ROW(C611)-3,FALSE)</f>
        <v>0</v>
      </c>
      <c r="AD611" s="53">
        <f t="shared" si="110"/>
        <v>0</v>
      </c>
      <c r="AE611" s="53">
        <f t="shared" si="111"/>
        <v>0</v>
      </c>
      <c r="AF611" s="53">
        <f t="shared" si="112"/>
        <v>0</v>
      </c>
      <c r="AG611" s="53">
        <f t="shared" si="113"/>
        <v>0</v>
      </c>
      <c r="AH611" s="53">
        <f t="shared" si="114"/>
        <v>0</v>
      </c>
      <c r="AI611" s="53">
        <f t="shared" si="115"/>
        <v>0</v>
      </c>
      <c r="AJ611" s="53">
        <f t="shared" si="116"/>
        <v>0</v>
      </c>
    </row>
    <row r="612" spans="1:36" x14ac:dyDescent="0.25">
      <c r="A612" s="19"/>
      <c r="B612" s="19"/>
      <c r="C612" s="37"/>
      <c r="D612" s="19"/>
      <c r="E612" s="19"/>
      <c r="F612" s="19"/>
      <c r="G612" s="19"/>
      <c r="H612" s="19"/>
      <c r="I612" s="19"/>
      <c r="J612" s="19"/>
      <c r="K612" s="19"/>
      <c r="L612" s="19"/>
      <c r="M612" s="81">
        <f>IF(C612&gt;A_Stammdaten!$B$12,0,SUM(D612,E612,G612,I612:J612)-SUM(F612,H612,K612:L612))</f>
        <v>0</v>
      </c>
      <c r="N612" s="19"/>
      <c r="O612" s="19"/>
      <c r="P612" s="19"/>
      <c r="Q612" s="81">
        <f t="shared" si="117"/>
        <v>0</v>
      </c>
      <c r="R612" s="82">
        <f>IF(ISBLANK($B612),0,VLOOKUP($B612,Listen!$A$2:$C$45,2,FALSE))</f>
        <v>0</v>
      </c>
      <c r="S612" s="82">
        <f>IF(ISBLANK($B612),0,VLOOKUP($B612,Listen!$A$2:$C$45,3,FALSE))</f>
        <v>0</v>
      </c>
      <c r="T612" s="51">
        <f t="shared" si="109"/>
        <v>0</v>
      </c>
      <c r="U612" s="51">
        <f t="shared" si="108"/>
        <v>0</v>
      </c>
      <c r="V612" s="51">
        <f t="shared" si="108"/>
        <v>0</v>
      </c>
      <c r="W612" s="51">
        <f t="shared" si="108"/>
        <v>0</v>
      </c>
      <c r="X612" s="51">
        <f t="shared" si="108"/>
        <v>0</v>
      </c>
      <c r="Y612" s="51">
        <f t="shared" si="108"/>
        <v>0</v>
      </c>
      <c r="Z612" s="51">
        <f t="shared" si="108"/>
        <v>0</v>
      </c>
      <c r="AA612" s="53">
        <f t="shared" si="118"/>
        <v>0</v>
      </c>
      <c r="AB612" s="53">
        <f>IF(C612=A_Stammdaten!$B$12,D_SAV!$Q612-D_SAV!$AC612,HLOOKUP(A_Stammdaten!$B$12-1,$AD$4:$AJ$1000,ROW(C612)-3,FALSE)-$AC612)</f>
        <v>0</v>
      </c>
      <c r="AC612" s="53">
        <f>HLOOKUP(A_Stammdaten!$B$12,$AD$4:$AJ$1000,ROW(C612)-3,FALSE)</f>
        <v>0</v>
      </c>
      <c r="AD612" s="53">
        <f t="shared" si="110"/>
        <v>0</v>
      </c>
      <c r="AE612" s="53">
        <f t="shared" si="111"/>
        <v>0</v>
      </c>
      <c r="AF612" s="53">
        <f t="shared" si="112"/>
        <v>0</v>
      </c>
      <c r="AG612" s="53">
        <f t="shared" si="113"/>
        <v>0</v>
      </c>
      <c r="AH612" s="53">
        <f t="shared" si="114"/>
        <v>0</v>
      </c>
      <c r="AI612" s="53">
        <f t="shared" si="115"/>
        <v>0</v>
      </c>
      <c r="AJ612" s="53">
        <f t="shared" si="116"/>
        <v>0</v>
      </c>
    </row>
    <row r="613" spans="1:36" x14ac:dyDescent="0.25">
      <c r="A613" s="19"/>
      <c r="B613" s="19"/>
      <c r="C613" s="37"/>
      <c r="D613" s="19"/>
      <c r="E613" s="19"/>
      <c r="F613" s="19"/>
      <c r="G613" s="19"/>
      <c r="H613" s="19"/>
      <c r="I613" s="19"/>
      <c r="J613" s="19"/>
      <c r="K613" s="19"/>
      <c r="L613" s="19"/>
      <c r="M613" s="81">
        <f>IF(C613&gt;A_Stammdaten!$B$12,0,SUM(D613,E613,G613,I613:J613)-SUM(F613,H613,K613:L613))</f>
        <v>0</v>
      </c>
      <c r="N613" s="19"/>
      <c r="O613" s="19"/>
      <c r="P613" s="19"/>
      <c r="Q613" s="81">
        <f t="shared" si="117"/>
        <v>0</v>
      </c>
      <c r="R613" s="82">
        <f>IF(ISBLANK($B613),0,VLOOKUP($B613,Listen!$A$2:$C$45,2,FALSE))</f>
        <v>0</v>
      </c>
      <c r="S613" s="82">
        <f>IF(ISBLANK($B613),0,VLOOKUP($B613,Listen!$A$2:$C$45,3,FALSE))</f>
        <v>0</v>
      </c>
      <c r="T613" s="51">
        <f t="shared" si="109"/>
        <v>0</v>
      </c>
      <c r="U613" s="51">
        <f t="shared" si="108"/>
        <v>0</v>
      </c>
      <c r="V613" s="51">
        <f t="shared" si="108"/>
        <v>0</v>
      </c>
      <c r="W613" s="51">
        <f t="shared" si="108"/>
        <v>0</v>
      </c>
      <c r="X613" s="51">
        <f t="shared" si="108"/>
        <v>0</v>
      </c>
      <c r="Y613" s="51">
        <f t="shared" si="108"/>
        <v>0</v>
      </c>
      <c r="Z613" s="51">
        <f t="shared" si="108"/>
        <v>0</v>
      </c>
      <c r="AA613" s="53">
        <f t="shared" si="118"/>
        <v>0</v>
      </c>
      <c r="AB613" s="53">
        <f>IF(C613=A_Stammdaten!$B$12,D_SAV!$Q613-D_SAV!$AC613,HLOOKUP(A_Stammdaten!$B$12-1,$AD$4:$AJ$1000,ROW(C613)-3,FALSE)-$AC613)</f>
        <v>0</v>
      </c>
      <c r="AC613" s="53">
        <f>HLOOKUP(A_Stammdaten!$B$12,$AD$4:$AJ$1000,ROW(C613)-3,FALSE)</f>
        <v>0</v>
      </c>
      <c r="AD613" s="53">
        <f t="shared" si="110"/>
        <v>0</v>
      </c>
      <c r="AE613" s="53">
        <f t="shared" si="111"/>
        <v>0</v>
      </c>
      <c r="AF613" s="53">
        <f t="shared" si="112"/>
        <v>0</v>
      </c>
      <c r="AG613" s="53">
        <f t="shared" si="113"/>
        <v>0</v>
      </c>
      <c r="AH613" s="53">
        <f t="shared" si="114"/>
        <v>0</v>
      </c>
      <c r="AI613" s="53">
        <f t="shared" si="115"/>
        <v>0</v>
      </c>
      <c r="AJ613" s="53">
        <f t="shared" si="116"/>
        <v>0</v>
      </c>
    </row>
    <row r="614" spans="1:36" x14ac:dyDescent="0.25">
      <c r="A614" s="19"/>
      <c r="B614" s="19"/>
      <c r="C614" s="37"/>
      <c r="D614" s="19"/>
      <c r="E614" s="19"/>
      <c r="F614" s="19"/>
      <c r="G614" s="19"/>
      <c r="H614" s="19"/>
      <c r="I614" s="19"/>
      <c r="J614" s="19"/>
      <c r="K614" s="19"/>
      <c r="L614" s="19"/>
      <c r="M614" s="81">
        <f>IF(C614&gt;A_Stammdaten!$B$12,0,SUM(D614,E614,G614,I614:J614)-SUM(F614,H614,K614:L614))</f>
        <v>0</v>
      </c>
      <c r="N614" s="19"/>
      <c r="O614" s="19"/>
      <c r="P614" s="19"/>
      <c r="Q614" s="81">
        <f t="shared" si="117"/>
        <v>0</v>
      </c>
      <c r="R614" s="82">
        <f>IF(ISBLANK($B614),0,VLOOKUP($B614,Listen!$A$2:$C$45,2,FALSE))</f>
        <v>0</v>
      </c>
      <c r="S614" s="82">
        <f>IF(ISBLANK($B614),0,VLOOKUP($B614,Listen!$A$2:$C$45,3,FALSE))</f>
        <v>0</v>
      </c>
      <c r="T614" s="51">
        <f t="shared" si="109"/>
        <v>0</v>
      </c>
      <c r="U614" s="51">
        <f t="shared" si="108"/>
        <v>0</v>
      </c>
      <c r="V614" s="51">
        <f t="shared" si="108"/>
        <v>0</v>
      </c>
      <c r="W614" s="51">
        <f t="shared" si="108"/>
        <v>0</v>
      </c>
      <c r="X614" s="51">
        <f t="shared" si="108"/>
        <v>0</v>
      </c>
      <c r="Y614" s="51">
        <f t="shared" si="108"/>
        <v>0</v>
      </c>
      <c r="Z614" s="51">
        <f t="shared" si="108"/>
        <v>0</v>
      </c>
      <c r="AA614" s="53">
        <f t="shared" si="118"/>
        <v>0</v>
      </c>
      <c r="AB614" s="53">
        <f>IF(C614=A_Stammdaten!$B$12,D_SAV!$Q614-D_SAV!$AC614,HLOOKUP(A_Stammdaten!$B$12-1,$AD$4:$AJ$1000,ROW(C614)-3,FALSE)-$AC614)</f>
        <v>0</v>
      </c>
      <c r="AC614" s="53">
        <f>HLOOKUP(A_Stammdaten!$B$12,$AD$4:$AJ$1000,ROW(C614)-3,FALSE)</f>
        <v>0</v>
      </c>
      <c r="AD614" s="53">
        <f t="shared" si="110"/>
        <v>0</v>
      </c>
      <c r="AE614" s="53">
        <f t="shared" si="111"/>
        <v>0</v>
      </c>
      <c r="AF614" s="53">
        <f t="shared" si="112"/>
        <v>0</v>
      </c>
      <c r="AG614" s="53">
        <f t="shared" si="113"/>
        <v>0</v>
      </c>
      <c r="AH614" s="53">
        <f t="shared" si="114"/>
        <v>0</v>
      </c>
      <c r="AI614" s="53">
        <f t="shared" si="115"/>
        <v>0</v>
      </c>
      <c r="AJ614" s="53">
        <f t="shared" si="116"/>
        <v>0</v>
      </c>
    </row>
    <row r="615" spans="1:36" x14ac:dyDescent="0.25">
      <c r="A615" s="19"/>
      <c r="B615" s="19"/>
      <c r="C615" s="37"/>
      <c r="D615" s="19"/>
      <c r="E615" s="19"/>
      <c r="F615" s="19"/>
      <c r="G615" s="19"/>
      <c r="H615" s="19"/>
      <c r="I615" s="19"/>
      <c r="J615" s="19"/>
      <c r="K615" s="19"/>
      <c r="L615" s="19"/>
      <c r="M615" s="81">
        <f>IF(C615&gt;A_Stammdaten!$B$12,0,SUM(D615,E615,G615,I615:J615)-SUM(F615,H615,K615:L615))</f>
        <v>0</v>
      </c>
      <c r="N615" s="19"/>
      <c r="O615" s="19"/>
      <c r="P615" s="19"/>
      <c r="Q615" s="81">
        <f t="shared" si="117"/>
        <v>0</v>
      </c>
      <c r="R615" s="82">
        <f>IF(ISBLANK($B615),0,VLOOKUP($B615,Listen!$A$2:$C$45,2,FALSE))</f>
        <v>0</v>
      </c>
      <c r="S615" s="82">
        <f>IF(ISBLANK($B615),0,VLOOKUP($B615,Listen!$A$2:$C$45,3,FALSE))</f>
        <v>0</v>
      </c>
      <c r="T615" s="51">
        <f t="shared" si="109"/>
        <v>0</v>
      </c>
      <c r="U615" s="51">
        <f t="shared" si="108"/>
        <v>0</v>
      </c>
      <c r="V615" s="51">
        <f t="shared" si="108"/>
        <v>0</v>
      </c>
      <c r="W615" s="51">
        <f t="shared" si="108"/>
        <v>0</v>
      </c>
      <c r="X615" s="51">
        <f t="shared" si="108"/>
        <v>0</v>
      </c>
      <c r="Y615" s="51">
        <f t="shared" si="108"/>
        <v>0</v>
      </c>
      <c r="Z615" s="51">
        <f t="shared" si="108"/>
        <v>0</v>
      </c>
      <c r="AA615" s="53">
        <f t="shared" si="118"/>
        <v>0</v>
      </c>
      <c r="AB615" s="53">
        <f>IF(C615=A_Stammdaten!$B$12,D_SAV!$Q615-D_SAV!$AC615,HLOOKUP(A_Stammdaten!$B$12-1,$AD$4:$AJ$1000,ROW(C615)-3,FALSE)-$AC615)</f>
        <v>0</v>
      </c>
      <c r="AC615" s="53">
        <f>HLOOKUP(A_Stammdaten!$B$12,$AD$4:$AJ$1000,ROW(C615)-3,FALSE)</f>
        <v>0</v>
      </c>
      <c r="AD615" s="53">
        <f t="shared" si="110"/>
        <v>0</v>
      </c>
      <c r="AE615" s="53">
        <f t="shared" si="111"/>
        <v>0</v>
      </c>
      <c r="AF615" s="53">
        <f t="shared" si="112"/>
        <v>0</v>
      </c>
      <c r="AG615" s="53">
        <f t="shared" si="113"/>
        <v>0</v>
      </c>
      <c r="AH615" s="53">
        <f t="shared" si="114"/>
        <v>0</v>
      </c>
      <c r="AI615" s="53">
        <f t="shared" si="115"/>
        <v>0</v>
      </c>
      <c r="AJ615" s="53">
        <f t="shared" si="116"/>
        <v>0</v>
      </c>
    </row>
    <row r="616" spans="1:36" x14ac:dyDescent="0.25">
      <c r="A616" s="19"/>
      <c r="B616" s="19"/>
      <c r="C616" s="37"/>
      <c r="D616" s="19"/>
      <c r="E616" s="19"/>
      <c r="F616" s="19"/>
      <c r="G616" s="19"/>
      <c r="H616" s="19"/>
      <c r="I616" s="19"/>
      <c r="J616" s="19"/>
      <c r="K616" s="19"/>
      <c r="L616" s="19"/>
      <c r="M616" s="81">
        <f>IF(C616&gt;A_Stammdaten!$B$12,0,SUM(D616,E616,G616,I616:J616)-SUM(F616,H616,K616:L616))</f>
        <v>0</v>
      </c>
      <c r="N616" s="19"/>
      <c r="O616" s="19"/>
      <c r="P616" s="19"/>
      <c r="Q616" s="81">
        <f t="shared" si="117"/>
        <v>0</v>
      </c>
      <c r="R616" s="82">
        <f>IF(ISBLANK($B616),0,VLOOKUP($B616,Listen!$A$2:$C$45,2,FALSE))</f>
        <v>0</v>
      </c>
      <c r="S616" s="82">
        <f>IF(ISBLANK($B616),0,VLOOKUP($B616,Listen!$A$2:$C$45,3,FALSE))</f>
        <v>0</v>
      </c>
      <c r="T616" s="51">
        <f t="shared" si="109"/>
        <v>0</v>
      </c>
      <c r="U616" s="51">
        <f t="shared" si="108"/>
        <v>0</v>
      </c>
      <c r="V616" s="51">
        <f t="shared" si="108"/>
        <v>0</v>
      </c>
      <c r="W616" s="51">
        <f t="shared" si="108"/>
        <v>0</v>
      </c>
      <c r="X616" s="51">
        <f t="shared" si="108"/>
        <v>0</v>
      </c>
      <c r="Y616" s="51">
        <f t="shared" si="108"/>
        <v>0</v>
      </c>
      <c r="Z616" s="51">
        <f t="shared" si="108"/>
        <v>0</v>
      </c>
      <c r="AA616" s="53">
        <f t="shared" si="118"/>
        <v>0</v>
      </c>
      <c r="AB616" s="53">
        <f>IF(C616=A_Stammdaten!$B$12,D_SAV!$Q616-D_SAV!$AC616,HLOOKUP(A_Stammdaten!$B$12-1,$AD$4:$AJ$1000,ROW(C616)-3,FALSE)-$AC616)</f>
        <v>0</v>
      </c>
      <c r="AC616" s="53">
        <f>HLOOKUP(A_Stammdaten!$B$12,$AD$4:$AJ$1000,ROW(C616)-3,FALSE)</f>
        <v>0</v>
      </c>
      <c r="AD616" s="53">
        <f t="shared" si="110"/>
        <v>0</v>
      </c>
      <c r="AE616" s="53">
        <f t="shared" si="111"/>
        <v>0</v>
      </c>
      <c r="AF616" s="53">
        <f t="shared" si="112"/>
        <v>0</v>
      </c>
      <c r="AG616" s="53">
        <f t="shared" si="113"/>
        <v>0</v>
      </c>
      <c r="AH616" s="53">
        <f t="shared" si="114"/>
        <v>0</v>
      </c>
      <c r="AI616" s="53">
        <f t="shared" si="115"/>
        <v>0</v>
      </c>
      <c r="AJ616" s="53">
        <f t="shared" si="116"/>
        <v>0</v>
      </c>
    </row>
    <row r="617" spans="1:36" x14ac:dyDescent="0.25">
      <c r="A617" s="19"/>
      <c r="B617" s="19"/>
      <c r="C617" s="37"/>
      <c r="D617" s="19"/>
      <c r="E617" s="19"/>
      <c r="F617" s="19"/>
      <c r="G617" s="19"/>
      <c r="H617" s="19"/>
      <c r="I617" s="19"/>
      <c r="J617" s="19"/>
      <c r="K617" s="19"/>
      <c r="L617" s="19"/>
      <c r="M617" s="81">
        <f>IF(C617&gt;A_Stammdaten!$B$12,0,SUM(D617,E617,G617,I617:J617)-SUM(F617,H617,K617:L617))</f>
        <v>0</v>
      </c>
      <c r="N617" s="19"/>
      <c r="O617" s="19"/>
      <c r="P617" s="19"/>
      <c r="Q617" s="81">
        <f t="shared" si="117"/>
        <v>0</v>
      </c>
      <c r="R617" s="82">
        <f>IF(ISBLANK($B617),0,VLOOKUP($B617,Listen!$A$2:$C$45,2,FALSE))</f>
        <v>0</v>
      </c>
      <c r="S617" s="82">
        <f>IF(ISBLANK($B617),0,VLOOKUP($B617,Listen!$A$2:$C$45,3,FALSE))</f>
        <v>0</v>
      </c>
      <c r="T617" s="51">
        <f t="shared" si="109"/>
        <v>0</v>
      </c>
      <c r="U617" s="51">
        <f t="shared" si="108"/>
        <v>0</v>
      </c>
      <c r="V617" s="51">
        <f t="shared" si="108"/>
        <v>0</v>
      </c>
      <c r="W617" s="51">
        <f t="shared" si="108"/>
        <v>0</v>
      </c>
      <c r="X617" s="51">
        <f t="shared" si="108"/>
        <v>0</v>
      </c>
      <c r="Y617" s="51">
        <f t="shared" si="108"/>
        <v>0</v>
      </c>
      <c r="Z617" s="51">
        <f t="shared" si="108"/>
        <v>0</v>
      </c>
      <c r="AA617" s="53">
        <f t="shared" si="118"/>
        <v>0</v>
      </c>
      <c r="AB617" s="53">
        <f>IF(C617=A_Stammdaten!$B$12,D_SAV!$Q617-D_SAV!$AC617,HLOOKUP(A_Stammdaten!$B$12-1,$AD$4:$AJ$1000,ROW(C617)-3,FALSE)-$AC617)</f>
        <v>0</v>
      </c>
      <c r="AC617" s="53">
        <f>HLOOKUP(A_Stammdaten!$B$12,$AD$4:$AJ$1000,ROW(C617)-3,FALSE)</f>
        <v>0</v>
      </c>
      <c r="AD617" s="53">
        <f t="shared" si="110"/>
        <v>0</v>
      </c>
      <c r="AE617" s="53">
        <f t="shared" si="111"/>
        <v>0</v>
      </c>
      <c r="AF617" s="53">
        <f t="shared" si="112"/>
        <v>0</v>
      </c>
      <c r="AG617" s="53">
        <f t="shared" si="113"/>
        <v>0</v>
      </c>
      <c r="AH617" s="53">
        <f t="shared" si="114"/>
        <v>0</v>
      </c>
      <c r="AI617" s="53">
        <f t="shared" si="115"/>
        <v>0</v>
      </c>
      <c r="AJ617" s="53">
        <f t="shared" si="116"/>
        <v>0</v>
      </c>
    </row>
    <row r="618" spans="1:36" x14ac:dyDescent="0.25">
      <c r="A618" s="19"/>
      <c r="B618" s="19"/>
      <c r="C618" s="37"/>
      <c r="D618" s="19"/>
      <c r="E618" s="19"/>
      <c r="F618" s="19"/>
      <c r="G618" s="19"/>
      <c r="H618" s="19"/>
      <c r="I618" s="19"/>
      <c r="J618" s="19"/>
      <c r="K618" s="19"/>
      <c r="L618" s="19"/>
      <c r="M618" s="81">
        <f>IF(C618&gt;A_Stammdaten!$B$12,0,SUM(D618,E618,G618,I618:J618)-SUM(F618,H618,K618:L618))</f>
        <v>0</v>
      </c>
      <c r="N618" s="19"/>
      <c r="O618" s="19"/>
      <c r="P618" s="19"/>
      <c r="Q618" s="81">
        <f t="shared" si="117"/>
        <v>0</v>
      </c>
      <c r="R618" s="82">
        <f>IF(ISBLANK($B618),0,VLOOKUP($B618,Listen!$A$2:$C$45,2,FALSE))</f>
        <v>0</v>
      </c>
      <c r="S618" s="82">
        <f>IF(ISBLANK($B618),0,VLOOKUP($B618,Listen!$A$2:$C$45,3,FALSE))</f>
        <v>0</v>
      </c>
      <c r="T618" s="51">
        <f t="shared" si="109"/>
        <v>0</v>
      </c>
      <c r="U618" s="51">
        <f t="shared" si="108"/>
        <v>0</v>
      </c>
      <c r="V618" s="51">
        <f t="shared" si="108"/>
        <v>0</v>
      </c>
      <c r="W618" s="51">
        <f t="shared" si="108"/>
        <v>0</v>
      </c>
      <c r="X618" s="51">
        <f t="shared" si="108"/>
        <v>0</v>
      </c>
      <c r="Y618" s="51">
        <f t="shared" si="108"/>
        <v>0</v>
      </c>
      <c r="Z618" s="51">
        <f t="shared" si="108"/>
        <v>0</v>
      </c>
      <c r="AA618" s="53">
        <f t="shared" si="118"/>
        <v>0</v>
      </c>
      <c r="AB618" s="53">
        <f>IF(C618=A_Stammdaten!$B$12,D_SAV!$Q618-D_SAV!$AC618,HLOOKUP(A_Stammdaten!$B$12-1,$AD$4:$AJ$1000,ROW(C618)-3,FALSE)-$AC618)</f>
        <v>0</v>
      </c>
      <c r="AC618" s="53">
        <f>HLOOKUP(A_Stammdaten!$B$12,$AD$4:$AJ$1000,ROW(C618)-3,FALSE)</f>
        <v>0</v>
      </c>
      <c r="AD618" s="53">
        <f t="shared" si="110"/>
        <v>0</v>
      </c>
      <c r="AE618" s="53">
        <f t="shared" si="111"/>
        <v>0</v>
      </c>
      <c r="AF618" s="53">
        <f t="shared" si="112"/>
        <v>0</v>
      </c>
      <c r="AG618" s="53">
        <f t="shared" si="113"/>
        <v>0</v>
      </c>
      <c r="AH618" s="53">
        <f t="shared" si="114"/>
        <v>0</v>
      </c>
      <c r="AI618" s="53">
        <f t="shared" si="115"/>
        <v>0</v>
      </c>
      <c r="AJ618" s="53">
        <f t="shared" si="116"/>
        <v>0</v>
      </c>
    </row>
    <row r="619" spans="1:36" x14ac:dyDescent="0.25">
      <c r="A619" s="19"/>
      <c r="B619" s="19"/>
      <c r="C619" s="37"/>
      <c r="D619" s="19"/>
      <c r="E619" s="19"/>
      <c r="F619" s="19"/>
      <c r="G619" s="19"/>
      <c r="H619" s="19"/>
      <c r="I619" s="19"/>
      <c r="J619" s="19"/>
      <c r="K619" s="19"/>
      <c r="L619" s="19"/>
      <c r="M619" s="81">
        <f>IF(C619&gt;A_Stammdaten!$B$12,0,SUM(D619,E619,G619,I619:J619)-SUM(F619,H619,K619:L619))</f>
        <v>0</v>
      </c>
      <c r="N619" s="19"/>
      <c r="O619" s="19"/>
      <c r="P619" s="19"/>
      <c r="Q619" s="81">
        <f t="shared" si="117"/>
        <v>0</v>
      </c>
      <c r="R619" s="82">
        <f>IF(ISBLANK($B619),0,VLOOKUP($B619,Listen!$A$2:$C$45,2,FALSE))</f>
        <v>0</v>
      </c>
      <c r="S619" s="82">
        <f>IF(ISBLANK($B619),0,VLOOKUP($B619,Listen!$A$2:$C$45,3,FALSE))</f>
        <v>0</v>
      </c>
      <c r="T619" s="51">
        <f t="shared" si="109"/>
        <v>0</v>
      </c>
      <c r="U619" s="51">
        <f t="shared" si="108"/>
        <v>0</v>
      </c>
      <c r="V619" s="51">
        <f t="shared" si="108"/>
        <v>0</v>
      </c>
      <c r="W619" s="51">
        <f t="shared" si="108"/>
        <v>0</v>
      </c>
      <c r="X619" s="51">
        <f t="shared" si="108"/>
        <v>0</v>
      </c>
      <c r="Y619" s="51">
        <f t="shared" si="108"/>
        <v>0</v>
      </c>
      <c r="Z619" s="51">
        <f t="shared" si="108"/>
        <v>0</v>
      </c>
      <c r="AA619" s="53">
        <f t="shared" si="118"/>
        <v>0</v>
      </c>
      <c r="AB619" s="53">
        <f>IF(C619=A_Stammdaten!$B$12,D_SAV!$Q619-D_SAV!$AC619,HLOOKUP(A_Stammdaten!$B$12-1,$AD$4:$AJ$1000,ROW(C619)-3,FALSE)-$AC619)</f>
        <v>0</v>
      </c>
      <c r="AC619" s="53">
        <f>HLOOKUP(A_Stammdaten!$B$12,$AD$4:$AJ$1000,ROW(C619)-3,FALSE)</f>
        <v>0</v>
      </c>
      <c r="AD619" s="53">
        <f t="shared" si="110"/>
        <v>0</v>
      </c>
      <c r="AE619" s="53">
        <f t="shared" si="111"/>
        <v>0</v>
      </c>
      <c r="AF619" s="53">
        <f t="shared" si="112"/>
        <v>0</v>
      </c>
      <c r="AG619" s="53">
        <f t="shared" si="113"/>
        <v>0</v>
      </c>
      <c r="AH619" s="53">
        <f t="shared" si="114"/>
        <v>0</v>
      </c>
      <c r="AI619" s="53">
        <f t="shared" si="115"/>
        <v>0</v>
      </c>
      <c r="AJ619" s="53">
        <f t="shared" si="116"/>
        <v>0</v>
      </c>
    </row>
    <row r="620" spans="1:36" x14ac:dyDescent="0.25">
      <c r="A620" s="19"/>
      <c r="B620" s="19"/>
      <c r="C620" s="37"/>
      <c r="D620" s="19"/>
      <c r="E620" s="19"/>
      <c r="F620" s="19"/>
      <c r="G620" s="19"/>
      <c r="H620" s="19"/>
      <c r="I620" s="19"/>
      <c r="J620" s="19"/>
      <c r="K620" s="19"/>
      <c r="L620" s="19"/>
      <c r="M620" s="81">
        <f>IF(C620&gt;A_Stammdaten!$B$12,0,SUM(D620,E620,G620,I620:J620)-SUM(F620,H620,K620:L620))</f>
        <v>0</v>
      </c>
      <c r="N620" s="19"/>
      <c r="O620" s="19"/>
      <c r="P620" s="19"/>
      <c r="Q620" s="81">
        <f t="shared" si="117"/>
        <v>0</v>
      </c>
      <c r="R620" s="82">
        <f>IF(ISBLANK($B620),0,VLOOKUP($B620,Listen!$A$2:$C$45,2,FALSE))</f>
        <v>0</v>
      </c>
      <c r="S620" s="82">
        <f>IF(ISBLANK($B620),0,VLOOKUP($B620,Listen!$A$2:$C$45,3,FALSE))</f>
        <v>0</v>
      </c>
      <c r="T620" s="51">
        <f t="shared" si="109"/>
        <v>0</v>
      </c>
      <c r="U620" s="51">
        <f t="shared" si="108"/>
        <v>0</v>
      </c>
      <c r="V620" s="51">
        <f t="shared" si="108"/>
        <v>0</v>
      </c>
      <c r="W620" s="51">
        <f t="shared" si="108"/>
        <v>0</v>
      </c>
      <c r="X620" s="51">
        <f t="shared" si="108"/>
        <v>0</v>
      </c>
      <c r="Y620" s="51">
        <f t="shared" si="108"/>
        <v>0</v>
      </c>
      <c r="Z620" s="51">
        <f t="shared" ref="U620:Z663" si="119">$R620</f>
        <v>0</v>
      </c>
      <c r="AA620" s="53">
        <f t="shared" si="118"/>
        <v>0</v>
      </c>
      <c r="AB620" s="53">
        <f>IF(C620=A_Stammdaten!$B$12,D_SAV!$Q620-D_SAV!$AC620,HLOOKUP(A_Stammdaten!$B$12-1,$AD$4:$AJ$1000,ROW(C620)-3,FALSE)-$AC620)</f>
        <v>0</v>
      </c>
      <c r="AC620" s="53">
        <f>HLOOKUP(A_Stammdaten!$B$12,$AD$4:$AJ$1000,ROW(C620)-3,FALSE)</f>
        <v>0</v>
      </c>
      <c r="AD620" s="53">
        <f t="shared" si="110"/>
        <v>0</v>
      </c>
      <c r="AE620" s="53">
        <f t="shared" si="111"/>
        <v>0</v>
      </c>
      <c r="AF620" s="53">
        <f t="shared" si="112"/>
        <v>0</v>
      </c>
      <c r="AG620" s="53">
        <f t="shared" si="113"/>
        <v>0</v>
      </c>
      <c r="AH620" s="53">
        <f t="shared" si="114"/>
        <v>0</v>
      </c>
      <c r="AI620" s="53">
        <f t="shared" si="115"/>
        <v>0</v>
      </c>
      <c r="AJ620" s="53">
        <f t="shared" si="116"/>
        <v>0</v>
      </c>
    </row>
    <row r="621" spans="1:36" x14ac:dyDescent="0.25">
      <c r="A621" s="19"/>
      <c r="B621" s="19"/>
      <c r="C621" s="37"/>
      <c r="D621" s="19"/>
      <c r="E621" s="19"/>
      <c r="F621" s="19"/>
      <c r="G621" s="19"/>
      <c r="H621" s="19"/>
      <c r="I621" s="19"/>
      <c r="J621" s="19"/>
      <c r="K621" s="19"/>
      <c r="L621" s="19"/>
      <c r="M621" s="81">
        <f>IF(C621&gt;A_Stammdaten!$B$12,0,SUM(D621,E621,G621,I621:J621)-SUM(F621,H621,K621:L621))</f>
        <v>0</v>
      </c>
      <c r="N621" s="19"/>
      <c r="O621" s="19"/>
      <c r="P621" s="19"/>
      <c r="Q621" s="81">
        <f t="shared" si="117"/>
        <v>0</v>
      </c>
      <c r="R621" s="82">
        <f>IF(ISBLANK($B621),0,VLOOKUP($B621,Listen!$A$2:$C$45,2,FALSE))</f>
        <v>0</v>
      </c>
      <c r="S621" s="82">
        <f>IF(ISBLANK($B621),0,VLOOKUP($B621,Listen!$A$2:$C$45,3,FALSE))</f>
        <v>0</v>
      </c>
      <c r="T621" s="51">
        <f t="shared" si="109"/>
        <v>0</v>
      </c>
      <c r="U621" s="51">
        <f t="shared" si="119"/>
        <v>0</v>
      </c>
      <c r="V621" s="51">
        <f t="shared" si="119"/>
        <v>0</v>
      </c>
      <c r="W621" s="51">
        <f t="shared" si="119"/>
        <v>0</v>
      </c>
      <c r="X621" s="51">
        <f t="shared" si="119"/>
        <v>0</v>
      </c>
      <c r="Y621" s="51">
        <f t="shared" si="119"/>
        <v>0</v>
      </c>
      <c r="Z621" s="51">
        <f t="shared" si="119"/>
        <v>0</v>
      </c>
      <c r="AA621" s="53">
        <f t="shared" si="118"/>
        <v>0</v>
      </c>
      <c r="AB621" s="53">
        <f>IF(C621=A_Stammdaten!$B$12,D_SAV!$Q621-D_SAV!$AC621,HLOOKUP(A_Stammdaten!$B$12-1,$AD$4:$AJ$1000,ROW(C621)-3,FALSE)-$AC621)</f>
        <v>0</v>
      </c>
      <c r="AC621" s="53">
        <f>HLOOKUP(A_Stammdaten!$B$12,$AD$4:$AJ$1000,ROW(C621)-3,FALSE)</f>
        <v>0</v>
      </c>
      <c r="AD621" s="53">
        <f t="shared" si="110"/>
        <v>0</v>
      </c>
      <c r="AE621" s="53">
        <f t="shared" si="111"/>
        <v>0</v>
      </c>
      <c r="AF621" s="53">
        <f t="shared" si="112"/>
        <v>0</v>
      </c>
      <c r="AG621" s="53">
        <f t="shared" si="113"/>
        <v>0</v>
      </c>
      <c r="AH621" s="53">
        <f t="shared" si="114"/>
        <v>0</v>
      </c>
      <c r="AI621" s="53">
        <f t="shared" si="115"/>
        <v>0</v>
      </c>
      <c r="AJ621" s="53">
        <f t="shared" si="116"/>
        <v>0</v>
      </c>
    </row>
    <row r="622" spans="1:36" x14ac:dyDescent="0.25">
      <c r="A622" s="19"/>
      <c r="B622" s="19"/>
      <c r="C622" s="37"/>
      <c r="D622" s="19"/>
      <c r="E622" s="19"/>
      <c r="F622" s="19"/>
      <c r="G622" s="19"/>
      <c r="H622" s="19"/>
      <c r="I622" s="19"/>
      <c r="J622" s="19"/>
      <c r="K622" s="19"/>
      <c r="L622" s="19"/>
      <c r="M622" s="81">
        <f>IF(C622&gt;A_Stammdaten!$B$12,0,SUM(D622,E622,G622,I622:J622)-SUM(F622,H622,K622:L622))</f>
        <v>0</v>
      </c>
      <c r="N622" s="19"/>
      <c r="O622" s="19"/>
      <c r="P622" s="19"/>
      <c r="Q622" s="81">
        <f t="shared" si="117"/>
        <v>0</v>
      </c>
      <c r="R622" s="82">
        <f>IF(ISBLANK($B622),0,VLOOKUP($B622,Listen!$A$2:$C$45,2,FALSE))</f>
        <v>0</v>
      </c>
      <c r="S622" s="82">
        <f>IF(ISBLANK($B622),0,VLOOKUP($B622,Listen!$A$2:$C$45,3,FALSE))</f>
        <v>0</v>
      </c>
      <c r="T622" s="51">
        <f t="shared" si="109"/>
        <v>0</v>
      </c>
      <c r="U622" s="51">
        <f t="shared" si="119"/>
        <v>0</v>
      </c>
      <c r="V622" s="51">
        <f t="shared" si="119"/>
        <v>0</v>
      </c>
      <c r="W622" s="51">
        <f t="shared" si="119"/>
        <v>0</v>
      </c>
      <c r="X622" s="51">
        <f t="shared" si="119"/>
        <v>0</v>
      </c>
      <c r="Y622" s="51">
        <f t="shared" si="119"/>
        <v>0</v>
      </c>
      <c r="Z622" s="51">
        <f t="shared" si="119"/>
        <v>0</v>
      </c>
      <c r="AA622" s="53">
        <f t="shared" si="118"/>
        <v>0</v>
      </c>
      <c r="AB622" s="53">
        <f>IF(C622=A_Stammdaten!$B$12,D_SAV!$Q622-D_SAV!$AC622,HLOOKUP(A_Stammdaten!$B$12-1,$AD$4:$AJ$1000,ROW(C622)-3,FALSE)-$AC622)</f>
        <v>0</v>
      </c>
      <c r="AC622" s="53">
        <f>HLOOKUP(A_Stammdaten!$B$12,$AD$4:$AJ$1000,ROW(C622)-3,FALSE)</f>
        <v>0</v>
      </c>
      <c r="AD622" s="53">
        <f t="shared" si="110"/>
        <v>0</v>
      </c>
      <c r="AE622" s="53">
        <f t="shared" si="111"/>
        <v>0</v>
      </c>
      <c r="AF622" s="53">
        <f t="shared" si="112"/>
        <v>0</v>
      </c>
      <c r="AG622" s="53">
        <f t="shared" si="113"/>
        <v>0</v>
      </c>
      <c r="AH622" s="53">
        <f t="shared" si="114"/>
        <v>0</v>
      </c>
      <c r="AI622" s="53">
        <f t="shared" si="115"/>
        <v>0</v>
      </c>
      <c r="AJ622" s="53">
        <f t="shared" si="116"/>
        <v>0</v>
      </c>
    </row>
    <row r="623" spans="1:36" x14ac:dyDescent="0.25">
      <c r="A623" s="19"/>
      <c r="B623" s="19"/>
      <c r="C623" s="37"/>
      <c r="D623" s="19"/>
      <c r="E623" s="19"/>
      <c r="F623" s="19"/>
      <c r="G623" s="19"/>
      <c r="H623" s="19"/>
      <c r="I623" s="19"/>
      <c r="J623" s="19"/>
      <c r="K623" s="19"/>
      <c r="L623" s="19"/>
      <c r="M623" s="81">
        <f>IF(C623&gt;A_Stammdaten!$B$12,0,SUM(D623,E623,G623,I623:J623)-SUM(F623,H623,K623:L623))</f>
        <v>0</v>
      </c>
      <c r="N623" s="19"/>
      <c r="O623" s="19"/>
      <c r="P623" s="19"/>
      <c r="Q623" s="81">
        <f t="shared" si="117"/>
        <v>0</v>
      </c>
      <c r="R623" s="82">
        <f>IF(ISBLANK($B623),0,VLOOKUP($B623,Listen!$A$2:$C$45,2,FALSE))</f>
        <v>0</v>
      </c>
      <c r="S623" s="82">
        <f>IF(ISBLANK($B623),0,VLOOKUP($B623,Listen!$A$2:$C$45,3,FALSE))</f>
        <v>0</v>
      </c>
      <c r="T623" s="51">
        <f t="shared" si="109"/>
        <v>0</v>
      </c>
      <c r="U623" s="51">
        <f t="shared" si="119"/>
        <v>0</v>
      </c>
      <c r="V623" s="51">
        <f t="shared" si="119"/>
        <v>0</v>
      </c>
      <c r="W623" s="51">
        <f t="shared" si="119"/>
        <v>0</v>
      </c>
      <c r="X623" s="51">
        <f t="shared" si="119"/>
        <v>0</v>
      </c>
      <c r="Y623" s="51">
        <f t="shared" si="119"/>
        <v>0</v>
      </c>
      <c r="Z623" s="51">
        <f t="shared" si="119"/>
        <v>0</v>
      </c>
      <c r="AA623" s="53">
        <f t="shared" si="118"/>
        <v>0</v>
      </c>
      <c r="AB623" s="53">
        <f>IF(C623=A_Stammdaten!$B$12,D_SAV!$Q623-D_SAV!$AC623,HLOOKUP(A_Stammdaten!$B$12-1,$AD$4:$AJ$1000,ROW(C623)-3,FALSE)-$AC623)</f>
        <v>0</v>
      </c>
      <c r="AC623" s="53">
        <f>HLOOKUP(A_Stammdaten!$B$12,$AD$4:$AJ$1000,ROW(C623)-3,FALSE)</f>
        <v>0</v>
      </c>
      <c r="AD623" s="53">
        <f t="shared" si="110"/>
        <v>0</v>
      </c>
      <c r="AE623" s="53">
        <f t="shared" si="111"/>
        <v>0</v>
      </c>
      <c r="AF623" s="53">
        <f t="shared" si="112"/>
        <v>0</v>
      </c>
      <c r="AG623" s="53">
        <f t="shared" si="113"/>
        <v>0</v>
      </c>
      <c r="AH623" s="53">
        <f t="shared" si="114"/>
        <v>0</v>
      </c>
      <c r="AI623" s="53">
        <f t="shared" si="115"/>
        <v>0</v>
      </c>
      <c r="AJ623" s="53">
        <f t="shared" si="116"/>
        <v>0</v>
      </c>
    </row>
    <row r="624" spans="1:36" x14ac:dyDescent="0.25">
      <c r="A624" s="19"/>
      <c r="B624" s="19"/>
      <c r="C624" s="37"/>
      <c r="D624" s="19"/>
      <c r="E624" s="19"/>
      <c r="F624" s="19"/>
      <c r="G624" s="19"/>
      <c r="H624" s="19"/>
      <c r="I624" s="19"/>
      <c r="J624" s="19"/>
      <c r="K624" s="19"/>
      <c r="L624" s="19"/>
      <c r="M624" s="81">
        <f>IF(C624&gt;A_Stammdaten!$B$12,0,SUM(D624,E624,G624,I624:J624)-SUM(F624,H624,K624:L624))</f>
        <v>0</v>
      </c>
      <c r="N624" s="19"/>
      <c r="O624" s="19"/>
      <c r="P624" s="19"/>
      <c r="Q624" s="81">
        <f t="shared" si="117"/>
        <v>0</v>
      </c>
      <c r="R624" s="82">
        <f>IF(ISBLANK($B624),0,VLOOKUP($B624,Listen!$A$2:$C$45,2,FALSE))</f>
        <v>0</v>
      </c>
      <c r="S624" s="82">
        <f>IF(ISBLANK($B624),0,VLOOKUP($B624,Listen!$A$2:$C$45,3,FALSE))</f>
        <v>0</v>
      </c>
      <c r="T624" s="51">
        <f t="shared" si="109"/>
        <v>0</v>
      </c>
      <c r="U624" s="51">
        <f t="shared" si="119"/>
        <v>0</v>
      </c>
      <c r="V624" s="51">
        <f t="shared" si="119"/>
        <v>0</v>
      </c>
      <c r="W624" s="51">
        <f t="shared" si="119"/>
        <v>0</v>
      </c>
      <c r="X624" s="51">
        <f t="shared" si="119"/>
        <v>0</v>
      </c>
      <c r="Y624" s="51">
        <f t="shared" si="119"/>
        <v>0</v>
      </c>
      <c r="Z624" s="51">
        <f t="shared" si="119"/>
        <v>0</v>
      </c>
      <c r="AA624" s="53">
        <f t="shared" si="118"/>
        <v>0</v>
      </c>
      <c r="AB624" s="53">
        <f>IF(C624=A_Stammdaten!$B$12,D_SAV!$Q624-D_SAV!$AC624,HLOOKUP(A_Stammdaten!$B$12-1,$AD$4:$AJ$1000,ROW(C624)-3,FALSE)-$AC624)</f>
        <v>0</v>
      </c>
      <c r="AC624" s="53">
        <f>HLOOKUP(A_Stammdaten!$B$12,$AD$4:$AJ$1000,ROW(C624)-3,FALSE)</f>
        <v>0</v>
      </c>
      <c r="AD624" s="53">
        <f t="shared" si="110"/>
        <v>0</v>
      </c>
      <c r="AE624" s="53">
        <f t="shared" si="111"/>
        <v>0</v>
      </c>
      <c r="AF624" s="53">
        <f t="shared" si="112"/>
        <v>0</v>
      </c>
      <c r="AG624" s="53">
        <f t="shared" si="113"/>
        <v>0</v>
      </c>
      <c r="AH624" s="53">
        <f t="shared" si="114"/>
        <v>0</v>
      </c>
      <c r="AI624" s="53">
        <f t="shared" si="115"/>
        <v>0</v>
      </c>
      <c r="AJ624" s="53">
        <f t="shared" si="116"/>
        <v>0</v>
      </c>
    </row>
    <row r="625" spans="1:36" x14ac:dyDescent="0.25">
      <c r="A625" s="19"/>
      <c r="B625" s="19"/>
      <c r="C625" s="37"/>
      <c r="D625" s="19"/>
      <c r="E625" s="19"/>
      <c r="F625" s="19"/>
      <c r="G625" s="19"/>
      <c r="H625" s="19"/>
      <c r="I625" s="19"/>
      <c r="J625" s="19"/>
      <c r="K625" s="19"/>
      <c r="L625" s="19"/>
      <c r="M625" s="81">
        <f>IF(C625&gt;A_Stammdaten!$B$12,0,SUM(D625,E625,G625,I625:J625)-SUM(F625,H625,K625:L625))</f>
        <v>0</v>
      </c>
      <c r="N625" s="19"/>
      <c r="O625" s="19"/>
      <c r="P625" s="19"/>
      <c r="Q625" s="81">
        <f t="shared" si="117"/>
        <v>0</v>
      </c>
      <c r="R625" s="82">
        <f>IF(ISBLANK($B625),0,VLOOKUP($B625,Listen!$A$2:$C$45,2,FALSE))</f>
        <v>0</v>
      </c>
      <c r="S625" s="82">
        <f>IF(ISBLANK($B625),0,VLOOKUP($B625,Listen!$A$2:$C$45,3,FALSE))</f>
        <v>0</v>
      </c>
      <c r="T625" s="51">
        <f t="shared" si="109"/>
        <v>0</v>
      </c>
      <c r="U625" s="51">
        <f t="shared" si="119"/>
        <v>0</v>
      </c>
      <c r="V625" s="51">
        <f t="shared" si="119"/>
        <v>0</v>
      </c>
      <c r="W625" s="51">
        <f t="shared" si="119"/>
        <v>0</v>
      </c>
      <c r="X625" s="51">
        <f t="shared" si="119"/>
        <v>0</v>
      </c>
      <c r="Y625" s="51">
        <f t="shared" si="119"/>
        <v>0</v>
      </c>
      <c r="Z625" s="51">
        <f t="shared" si="119"/>
        <v>0</v>
      </c>
      <c r="AA625" s="53">
        <f t="shared" si="118"/>
        <v>0</v>
      </c>
      <c r="AB625" s="53">
        <f>IF(C625=A_Stammdaten!$B$12,D_SAV!$Q625-D_SAV!$AC625,HLOOKUP(A_Stammdaten!$B$12-1,$AD$4:$AJ$1000,ROW(C625)-3,FALSE)-$AC625)</f>
        <v>0</v>
      </c>
      <c r="AC625" s="53">
        <f>HLOOKUP(A_Stammdaten!$B$12,$AD$4:$AJ$1000,ROW(C625)-3,FALSE)</f>
        <v>0</v>
      </c>
      <c r="AD625" s="53">
        <f t="shared" si="110"/>
        <v>0</v>
      </c>
      <c r="AE625" s="53">
        <f t="shared" si="111"/>
        <v>0</v>
      </c>
      <c r="AF625" s="53">
        <f t="shared" si="112"/>
        <v>0</v>
      </c>
      <c r="AG625" s="53">
        <f t="shared" si="113"/>
        <v>0</v>
      </c>
      <c r="AH625" s="53">
        <f t="shared" si="114"/>
        <v>0</v>
      </c>
      <c r="AI625" s="53">
        <f t="shared" si="115"/>
        <v>0</v>
      </c>
      <c r="AJ625" s="53">
        <f t="shared" si="116"/>
        <v>0</v>
      </c>
    </row>
    <row r="626" spans="1:36" x14ac:dyDescent="0.25">
      <c r="A626" s="19"/>
      <c r="B626" s="19"/>
      <c r="C626" s="37"/>
      <c r="D626" s="19"/>
      <c r="E626" s="19"/>
      <c r="F626" s="19"/>
      <c r="G626" s="19"/>
      <c r="H626" s="19"/>
      <c r="I626" s="19"/>
      <c r="J626" s="19"/>
      <c r="K626" s="19"/>
      <c r="L626" s="19"/>
      <c r="M626" s="81">
        <f>IF(C626&gt;A_Stammdaten!$B$12,0,SUM(D626,E626,G626,I626:J626)-SUM(F626,H626,K626:L626))</f>
        <v>0</v>
      </c>
      <c r="N626" s="19"/>
      <c r="O626" s="19"/>
      <c r="P626" s="19"/>
      <c r="Q626" s="81">
        <f t="shared" si="117"/>
        <v>0</v>
      </c>
      <c r="R626" s="82">
        <f>IF(ISBLANK($B626),0,VLOOKUP($B626,Listen!$A$2:$C$45,2,FALSE))</f>
        <v>0</v>
      </c>
      <c r="S626" s="82">
        <f>IF(ISBLANK($B626),0,VLOOKUP($B626,Listen!$A$2:$C$45,3,FALSE))</f>
        <v>0</v>
      </c>
      <c r="T626" s="51">
        <f t="shared" si="109"/>
        <v>0</v>
      </c>
      <c r="U626" s="51">
        <f t="shared" si="119"/>
        <v>0</v>
      </c>
      <c r="V626" s="51">
        <f t="shared" si="119"/>
        <v>0</v>
      </c>
      <c r="W626" s="51">
        <f t="shared" si="119"/>
        <v>0</v>
      </c>
      <c r="X626" s="51">
        <f t="shared" si="119"/>
        <v>0</v>
      </c>
      <c r="Y626" s="51">
        <f t="shared" si="119"/>
        <v>0</v>
      </c>
      <c r="Z626" s="51">
        <f t="shared" si="119"/>
        <v>0</v>
      </c>
      <c r="AA626" s="53">
        <f t="shared" si="118"/>
        <v>0</v>
      </c>
      <c r="AB626" s="53">
        <f>IF(C626=A_Stammdaten!$B$12,D_SAV!$Q626-D_SAV!$AC626,HLOOKUP(A_Stammdaten!$B$12-1,$AD$4:$AJ$1000,ROW(C626)-3,FALSE)-$AC626)</f>
        <v>0</v>
      </c>
      <c r="AC626" s="53">
        <f>HLOOKUP(A_Stammdaten!$B$12,$AD$4:$AJ$1000,ROW(C626)-3,FALSE)</f>
        <v>0</v>
      </c>
      <c r="AD626" s="53">
        <f t="shared" si="110"/>
        <v>0</v>
      </c>
      <c r="AE626" s="53">
        <f t="shared" si="111"/>
        <v>0</v>
      </c>
      <c r="AF626" s="53">
        <f t="shared" si="112"/>
        <v>0</v>
      </c>
      <c r="AG626" s="53">
        <f t="shared" si="113"/>
        <v>0</v>
      </c>
      <c r="AH626" s="53">
        <f t="shared" si="114"/>
        <v>0</v>
      </c>
      <c r="AI626" s="53">
        <f t="shared" si="115"/>
        <v>0</v>
      </c>
      <c r="AJ626" s="53">
        <f t="shared" si="116"/>
        <v>0</v>
      </c>
    </row>
    <row r="627" spans="1:36" x14ac:dyDescent="0.25">
      <c r="A627" s="19"/>
      <c r="B627" s="19"/>
      <c r="C627" s="37"/>
      <c r="D627" s="19"/>
      <c r="E627" s="19"/>
      <c r="F627" s="19"/>
      <c r="G627" s="19"/>
      <c r="H627" s="19"/>
      <c r="I627" s="19"/>
      <c r="J627" s="19"/>
      <c r="K627" s="19"/>
      <c r="L627" s="19"/>
      <c r="M627" s="81">
        <f>IF(C627&gt;A_Stammdaten!$B$12,0,SUM(D627,E627,G627,I627:J627)-SUM(F627,H627,K627:L627))</f>
        <v>0</v>
      </c>
      <c r="N627" s="19"/>
      <c r="O627" s="19"/>
      <c r="P627" s="19"/>
      <c r="Q627" s="81">
        <f t="shared" si="117"/>
        <v>0</v>
      </c>
      <c r="R627" s="82">
        <f>IF(ISBLANK($B627),0,VLOOKUP($B627,Listen!$A$2:$C$45,2,FALSE))</f>
        <v>0</v>
      </c>
      <c r="S627" s="82">
        <f>IF(ISBLANK($B627),0,VLOOKUP($B627,Listen!$A$2:$C$45,3,FALSE))</f>
        <v>0</v>
      </c>
      <c r="T627" s="51">
        <f t="shared" si="109"/>
        <v>0</v>
      </c>
      <c r="U627" s="51">
        <f t="shared" si="119"/>
        <v>0</v>
      </c>
      <c r="V627" s="51">
        <f t="shared" si="119"/>
        <v>0</v>
      </c>
      <c r="W627" s="51">
        <f t="shared" si="119"/>
        <v>0</v>
      </c>
      <c r="X627" s="51">
        <f t="shared" si="119"/>
        <v>0</v>
      </c>
      <c r="Y627" s="51">
        <f t="shared" si="119"/>
        <v>0</v>
      </c>
      <c r="Z627" s="51">
        <f t="shared" si="119"/>
        <v>0</v>
      </c>
      <c r="AA627" s="53">
        <f t="shared" si="118"/>
        <v>0</v>
      </c>
      <c r="AB627" s="53">
        <f>IF(C627=A_Stammdaten!$B$12,D_SAV!$Q627-D_SAV!$AC627,HLOOKUP(A_Stammdaten!$B$12-1,$AD$4:$AJ$1000,ROW(C627)-3,FALSE)-$AC627)</f>
        <v>0</v>
      </c>
      <c r="AC627" s="53">
        <f>HLOOKUP(A_Stammdaten!$B$12,$AD$4:$AJ$1000,ROW(C627)-3,FALSE)</f>
        <v>0</v>
      </c>
      <c r="AD627" s="53">
        <f t="shared" si="110"/>
        <v>0</v>
      </c>
      <c r="AE627" s="53">
        <f t="shared" si="111"/>
        <v>0</v>
      </c>
      <c r="AF627" s="53">
        <f t="shared" si="112"/>
        <v>0</v>
      </c>
      <c r="AG627" s="53">
        <f t="shared" si="113"/>
        <v>0</v>
      </c>
      <c r="AH627" s="53">
        <f t="shared" si="114"/>
        <v>0</v>
      </c>
      <c r="AI627" s="53">
        <f t="shared" si="115"/>
        <v>0</v>
      </c>
      <c r="AJ627" s="53">
        <f t="shared" si="116"/>
        <v>0</v>
      </c>
    </row>
    <row r="628" spans="1:36" x14ac:dyDescent="0.25">
      <c r="A628" s="19"/>
      <c r="B628" s="19"/>
      <c r="C628" s="37"/>
      <c r="D628" s="19"/>
      <c r="E628" s="19"/>
      <c r="F628" s="19"/>
      <c r="G628" s="19"/>
      <c r="H628" s="19"/>
      <c r="I628" s="19"/>
      <c r="J628" s="19"/>
      <c r="K628" s="19"/>
      <c r="L628" s="19"/>
      <c r="M628" s="81">
        <f>IF(C628&gt;A_Stammdaten!$B$12,0,SUM(D628,E628,G628,I628:J628)-SUM(F628,H628,K628:L628))</f>
        <v>0</v>
      </c>
      <c r="N628" s="19"/>
      <c r="O628" s="19"/>
      <c r="P628" s="19"/>
      <c r="Q628" s="81">
        <f t="shared" si="117"/>
        <v>0</v>
      </c>
      <c r="R628" s="82">
        <f>IF(ISBLANK($B628),0,VLOOKUP($B628,Listen!$A$2:$C$45,2,FALSE))</f>
        <v>0</v>
      </c>
      <c r="S628" s="82">
        <f>IF(ISBLANK($B628),0,VLOOKUP($B628,Listen!$A$2:$C$45,3,FALSE))</f>
        <v>0</v>
      </c>
      <c r="T628" s="51">
        <f t="shared" si="109"/>
        <v>0</v>
      </c>
      <c r="U628" s="51">
        <f t="shared" si="119"/>
        <v>0</v>
      </c>
      <c r="V628" s="51">
        <f t="shared" si="119"/>
        <v>0</v>
      </c>
      <c r="W628" s="51">
        <f t="shared" si="119"/>
        <v>0</v>
      </c>
      <c r="X628" s="51">
        <f t="shared" si="119"/>
        <v>0</v>
      </c>
      <c r="Y628" s="51">
        <f t="shared" si="119"/>
        <v>0</v>
      </c>
      <c r="Z628" s="51">
        <f t="shared" si="119"/>
        <v>0</v>
      </c>
      <c r="AA628" s="53">
        <f t="shared" si="118"/>
        <v>0</v>
      </c>
      <c r="AB628" s="53">
        <f>IF(C628=A_Stammdaten!$B$12,D_SAV!$Q628-D_SAV!$AC628,HLOOKUP(A_Stammdaten!$B$12-1,$AD$4:$AJ$1000,ROW(C628)-3,FALSE)-$AC628)</f>
        <v>0</v>
      </c>
      <c r="AC628" s="53">
        <f>HLOOKUP(A_Stammdaten!$B$12,$AD$4:$AJ$1000,ROW(C628)-3,FALSE)</f>
        <v>0</v>
      </c>
      <c r="AD628" s="53">
        <f t="shared" si="110"/>
        <v>0</v>
      </c>
      <c r="AE628" s="53">
        <f t="shared" si="111"/>
        <v>0</v>
      </c>
      <c r="AF628" s="53">
        <f t="shared" si="112"/>
        <v>0</v>
      </c>
      <c r="AG628" s="53">
        <f t="shared" si="113"/>
        <v>0</v>
      </c>
      <c r="AH628" s="53">
        <f t="shared" si="114"/>
        <v>0</v>
      </c>
      <c r="AI628" s="53">
        <f t="shared" si="115"/>
        <v>0</v>
      </c>
      <c r="AJ628" s="53">
        <f t="shared" si="116"/>
        <v>0</v>
      </c>
    </row>
    <row r="629" spans="1:36" x14ac:dyDescent="0.25">
      <c r="A629" s="19"/>
      <c r="B629" s="19"/>
      <c r="C629" s="37"/>
      <c r="D629" s="19"/>
      <c r="E629" s="19"/>
      <c r="F629" s="19"/>
      <c r="G629" s="19"/>
      <c r="H629" s="19"/>
      <c r="I629" s="19"/>
      <c r="J629" s="19"/>
      <c r="K629" s="19"/>
      <c r="L629" s="19"/>
      <c r="M629" s="81">
        <f>IF(C629&gt;A_Stammdaten!$B$12,0,SUM(D629,E629,G629,I629:J629)-SUM(F629,H629,K629:L629))</f>
        <v>0</v>
      </c>
      <c r="N629" s="19"/>
      <c r="O629" s="19"/>
      <c r="P629" s="19"/>
      <c r="Q629" s="81">
        <f t="shared" si="117"/>
        <v>0</v>
      </c>
      <c r="R629" s="82">
        <f>IF(ISBLANK($B629),0,VLOOKUP($B629,Listen!$A$2:$C$45,2,FALSE))</f>
        <v>0</v>
      </c>
      <c r="S629" s="82">
        <f>IF(ISBLANK($B629),0,VLOOKUP($B629,Listen!$A$2:$C$45,3,FALSE))</f>
        <v>0</v>
      </c>
      <c r="T629" s="51">
        <f t="shared" si="109"/>
        <v>0</v>
      </c>
      <c r="U629" s="51">
        <f t="shared" si="119"/>
        <v>0</v>
      </c>
      <c r="V629" s="51">
        <f t="shared" si="119"/>
        <v>0</v>
      </c>
      <c r="W629" s="51">
        <f t="shared" si="119"/>
        <v>0</v>
      </c>
      <c r="X629" s="51">
        <f t="shared" si="119"/>
        <v>0</v>
      </c>
      <c r="Y629" s="51">
        <f t="shared" si="119"/>
        <v>0</v>
      </c>
      <c r="Z629" s="51">
        <f t="shared" si="119"/>
        <v>0</v>
      </c>
      <c r="AA629" s="53">
        <f t="shared" si="118"/>
        <v>0</v>
      </c>
      <c r="AB629" s="53">
        <f>IF(C629=A_Stammdaten!$B$12,D_SAV!$Q629-D_SAV!$AC629,HLOOKUP(A_Stammdaten!$B$12-1,$AD$4:$AJ$1000,ROW(C629)-3,FALSE)-$AC629)</f>
        <v>0</v>
      </c>
      <c r="AC629" s="53">
        <f>HLOOKUP(A_Stammdaten!$B$12,$AD$4:$AJ$1000,ROW(C629)-3,FALSE)</f>
        <v>0</v>
      </c>
      <c r="AD629" s="53">
        <f t="shared" si="110"/>
        <v>0</v>
      </c>
      <c r="AE629" s="53">
        <f t="shared" si="111"/>
        <v>0</v>
      </c>
      <c r="AF629" s="53">
        <f t="shared" si="112"/>
        <v>0</v>
      </c>
      <c r="AG629" s="53">
        <f t="shared" si="113"/>
        <v>0</v>
      </c>
      <c r="AH629" s="53">
        <f t="shared" si="114"/>
        <v>0</v>
      </c>
      <c r="AI629" s="53">
        <f t="shared" si="115"/>
        <v>0</v>
      </c>
      <c r="AJ629" s="53">
        <f t="shared" si="116"/>
        <v>0</v>
      </c>
    </row>
    <row r="630" spans="1:36" x14ac:dyDescent="0.25">
      <c r="A630" s="19"/>
      <c r="B630" s="19"/>
      <c r="C630" s="37"/>
      <c r="D630" s="19"/>
      <c r="E630" s="19"/>
      <c r="F630" s="19"/>
      <c r="G630" s="19"/>
      <c r="H630" s="19"/>
      <c r="I630" s="19"/>
      <c r="J630" s="19"/>
      <c r="K630" s="19"/>
      <c r="L630" s="19"/>
      <c r="M630" s="81">
        <f>IF(C630&gt;A_Stammdaten!$B$12,0,SUM(D630,E630,G630,I630:J630)-SUM(F630,H630,K630:L630))</f>
        <v>0</v>
      </c>
      <c r="N630" s="19"/>
      <c r="O630" s="19"/>
      <c r="P630" s="19"/>
      <c r="Q630" s="81">
        <f t="shared" si="117"/>
        <v>0</v>
      </c>
      <c r="R630" s="82">
        <f>IF(ISBLANK($B630),0,VLOOKUP($B630,Listen!$A$2:$C$45,2,FALSE))</f>
        <v>0</v>
      </c>
      <c r="S630" s="82">
        <f>IF(ISBLANK($B630),0,VLOOKUP($B630,Listen!$A$2:$C$45,3,FALSE))</f>
        <v>0</v>
      </c>
      <c r="T630" s="51">
        <f t="shared" si="109"/>
        <v>0</v>
      </c>
      <c r="U630" s="51">
        <f t="shared" si="119"/>
        <v>0</v>
      </c>
      <c r="V630" s="51">
        <f t="shared" si="119"/>
        <v>0</v>
      </c>
      <c r="W630" s="51">
        <f t="shared" si="119"/>
        <v>0</v>
      </c>
      <c r="X630" s="51">
        <f t="shared" si="119"/>
        <v>0</v>
      </c>
      <c r="Y630" s="51">
        <f t="shared" si="119"/>
        <v>0</v>
      </c>
      <c r="Z630" s="51">
        <f t="shared" si="119"/>
        <v>0</v>
      </c>
      <c r="AA630" s="53">
        <f t="shared" si="118"/>
        <v>0</v>
      </c>
      <c r="AB630" s="53">
        <f>IF(C630=A_Stammdaten!$B$12,D_SAV!$Q630-D_SAV!$AC630,HLOOKUP(A_Stammdaten!$B$12-1,$AD$4:$AJ$1000,ROW(C630)-3,FALSE)-$AC630)</f>
        <v>0</v>
      </c>
      <c r="AC630" s="53">
        <f>HLOOKUP(A_Stammdaten!$B$12,$AD$4:$AJ$1000,ROW(C630)-3,FALSE)</f>
        <v>0</v>
      </c>
      <c r="AD630" s="53">
        <f t="shared" si="110"/>
        <v>0</v>
      </c>
      <c r="AE630" s="53">
        <f t="shared" si="111"/>
        <v>0</v>
      </c>
      <c r="AF630" s="53">
        <f t="shared" si="112"/>
        <v>0</v>
      </c>
      <c r="AG630" s="53">
        <f t="shared" si="113"/>
        <v>0</v>
      </c>
      <c r="AH630" s="53">
        <f t="shared" si="114"/>
        <v>0</v>
      </c>
      <c r="AI630" s="53">
        <f t="shared" si="115"/>
        <v>0</v>
      </c>
      <c r="AJ630" s="53">
        <f t="shared" si="116"/>
        <v>0</v>
      </c>
    </row>
    <row r="631" spans="1:36" x14ac:dyDescent="0.25">
      <c r="A631" s="19"/>
      <c r="B631" s="19"/>
      <c r="C631" s="37"/>
      <c r="D631" s="19"/>
      <c r="E631" s="19"/>
      <c r="F631" s="19"/>
      <c r="G631" s="19"/>
      <c r="H631" s="19"/>
      <c r="I631" s="19"/>
      <c r="J631" s="19"/>
      <c r="K631" s="19"/>
      <c r="L631" s="19"/>
      <c r="M631" s="81">
        <f>IF(C631&gt;A_Stammdaten!$B$12,0,SUM(D631,E631,G631,I631:J631)-SUM(F631,H631,K631:L631))</f>
        <v>0</v>
      </c>
      <c r="N631" s="19"/>
      <c r="O631" s="19"/>
      <c r="P631" s="19"/>
      <c r="Q631" s="81">
        <f t="shared" si="117"/>
        <v>0</v>
      </c>
      <c r="R631" s="82">
        <f>IF(ISBLANK($B631),0,VLOOKUP($B631,Listen!$A$2:$C$45,2,FALSE))</f>
        <v>0</v>
      </c>
      <c r="S631" s="82">
        <f>IF(ISBLANK($B631),0,VLOOKUP($B631,Listen!$A$2:$C$45,3,FALSE))</f>
        <v>0</v>
      </c>
      <c r="T631" s="51">
        <f t="shared" si="109"/>
        <v>0</v>
      </c>
      <c r="U631" s="51">
        <f t="shared" si="119"/>
        <v>0</v>
      </c>
      <c r="V631" s="51">
        <f t="shared" si="119"/>
        <v>0</v>
      </c>
      <c r="W631" s="51">
        <f t="shared" si="119"/>
        <v>0</v>
      </c>
      <c r="X631" s="51">
        <f t="shared" si="119"/>
        <v>0</v>
      </c>
      <c r="Y631" s="51">
        <f t="shared" si="119"/>
        <v>0</v>
      </c>
      <c r="Z631" s="51">
        <f t="shared" si="119"/>
        <v>0</v>
      </c>
      <c r="AA631" s="53">
        <f t="shared" si="118"/>
        <v>0</v>
      </c>
      <c r="AB631" s="53">
        <f>IF(C631=A_Stammdaten!$B$12,D_SAV!$Q631-D_SAV!$AC631,HLOOKUP(A_Stammdaten!$B$12-1,$AD$4:$AJ$1000,ROW(C631)-3,FALSE)-$AC631)</f>
        <v>0</v>
      </c>
      <c r="AC631" s="53">
        <f>HLOOKUP(A_Stammdaten!$B$12,$AD$4:$AJ$1000,ROW(C631)-3,FALSE)</f>
        <v>0</v>
      </c>
      <c r="AD631" s="53">
        <f t="shared" si="110"/>
        <v>0</v>
      </c>
      <c r="AE631" s="53">
        <f t="shared" si="111"/>
        <v>0</v>
      </c>
      <c r="AF631" s="53">
        <f t="shared" si="112"/>
        <v>0</v>
      </c>
      <c r="AG631" s="53">
        <f t="shared" si="113"/>
        <v>0</v>
      </c>
      <c r="AH631" s="53">
        <f t="shared" si="114"/>
        <v>0</v>
      </c>
      <c r="AI631" s="53">
        <f t="shared" si="115"/>
        <v>0</v>
      </c>
      <c r="AJ631" s="53">
        <f t="shared" si="116"/>
        <v>0</v>
      </c>
    </row>
    <row r="632" spans="1:36" x14ac:dyDescent="0.25">
      <c r="A632" s="19"/>
      <c r="B632" s="19"/>
      <c r="C632" s="37"/>
      <c r="D632" s="19"/>
      <c r="E632" s="19"/>
      <c r="F632" s="19"/>
      <c r="G632" s="19"/>
      <c r="H632" s="19"/>
      <c r="I632" s="19"/>
      <c r="J632" s="19"/>
      <c r="K632" s="19"/>
      <c r="L632" s="19"/>
      <c r="M632" s="81">
        <f>IF(C632&gt;A_Stammdaten!$B$12,0,SUM(D632,E632,G632,I632:J632)-SUM(F632,H632,K632:L632))</f>
        <v>0</v>
      </c>
      <c r="N632" s="19"/>
      <c r="O632" s="19"/>
      <c r="P632" s="19"/>
      <c r="Q632" s="81">
        <f t="shared" si="117"/>
        <v>0</v>
      </c>
      <c r="R632" s="82">
        <f>IF(ISBLANK($B632),0,VLOOKUP($B632,Listen!$A$2:$C$45,2,FALSE))</f>
        <v>0</v>
      </c>
      <c r="S632" s="82">
        <f>IF(ISBLANK($B632),0,VLOOKUP($B632,Listen!$A$2:$C$45,3,FALSE))</f>
        <v>0</v>
      </c>
      <c r="T632" s="51">
        <f t="shared" si="109"/>
        <v>0</v>
      </c>
      <c r="U632" s="51">
        <f t="shared" si="119"/>
        <v>0</v>
      </c>
      <c r="V632" s="51">
        <f t="shared" si="119"/>
        <v>0</v>
      </c>
      <c r="W632" s="51">
        <f t="shared" si="119"/>
        <v>0</v>
      </c>
      <c r="X632" s="51">
        <f t="shared" si="119"/>
        <v>0</v>
      </c>
      <c r="Y632" s="51">
        <f t="shared" si="119"/>
        <v>0</v>
      </c>
      <c r="Z632" s="51">
        <f t="shared" si="119"/>
        <v>0</v>
      </c>
      <c r="AA632" s="53">
        <f t="shared" si="118"/>
        <v>0</v>
      </c>
      <c r="AB632" s="53">
        <f>IF(C632=A_Stammdaten!$B$12,D_SAV!$Q632-D_SAV!$AC632,HLOOKUP(A_Stammdaten!$B$12-1,$AD$4:$AJ$1000,ROW(C632)-3,FALSE)-$AC632)</f>
        <v>0</v>
      </c>
      <c r="AC632" s="53">
        <f>HLOOKUP(A_Stammdaten!$B$12,$AD$4:$AJ$1000,ROW(C632)-3,FALSE)</f>
        <v>0</v>
      </c>
      <c r="AD632" s="53">
        <f t="shared" si="110"/>
        <v>0</v>
      </c>
      <c r="AE632" s="53">
        <f t="shared" si="111"/>
        <v>0</v>
      </c>
      <c r="AF632" s="53">
        <f t="shared" si="112"/>
        <v>0</v>
      </c>
      <c r="AG632" s="53">
        <f t="shared" si="113"/>
        <v>0</v>
      </c>
      <c r="AH632" s="53">
        <f t="shared" si="114"/>
        <v>0</v>
      </c>
      <c r="AI632" s="53">
        <f t="shared" si="115"/>
        <v>0</v>
      </c>
      <c r="AJ632" s="53">
        <f t="shared" si="116"/>
        <v>0</v>
      </c>
    </row>
    <row r="633" spans="1:36" x14ac:dyDescent="0.25">
      <c r="A633" s="19"/>
      <c r="B633" s="19"/>
      <c r="C633" s="37"/>
      <c r="D633" s="19"/>
      <c r="E633" s="19"/>
      <c r="F633" s="19"/>
      <c r="G633" s="19"/>
      <c r="H633" s="19"/>
      <c r="I633" s="19"/>
      <c r="J633" s="19"/>
      <c r="K633" s="19"/>
      <c r="L633" s="19"/>
      <c r="M633" s="81">
        <f>IF(C633&gt;A_Stammdaten!$B$12,0,SUM(D633,E633,G633,I633:J633)-SUM(F633,H633,K633:L633))</f>
        <v>0</v>
      </c>
      <c r="N633" s="19"/>
      <c r="O633" s="19"/>
      <c r="P633" s="19"/>
      <c r="Q633" s="81">
        <f t="shared" si="117"/>
        <v>0</v>
      </c>
      <c r="R633" s="82">
        <f>IF(ISBLANK($B633),0,VLOOKUP($B633,Listen!$A$2:$C$45,2,FALSE))</f>
        <v>0</v>
      </c>
      <c r="S633" s="82">
        <f>IF(ISBLANK($B633),0,VLOOKUP($B633,Listen!$A$2:$C$45,3,FALSE))</f>
        <v>0</v>
      </c>
      <c r="T633" s="51">
        <f t="shared" si="109"/>
        <v>0</v>
      </c>
      <c r="U633" s="51">
        <f t="shared" si="119"/>
        <v>0</v>
      </c>
      <c r="V633" s="51">
        <f t="shared" si="119"/>
        <v>0</v>
      </c>
      <c r="W633" s="51">
        <f t="shared" si="119"/>
        <v>0</v>
      </c>
      <c r="X633" s="51">
        <f t="shared" si="119"/>
        <v>0</v>
      </c>
      <c r="Y633" s="51">
        <f t="shared" si="119"/>
        <v>0</v>
      </c>
      <c r="Z633" s="51">
        <f t="shared" si="119"/>
        <v>0</v>
      </c>
      <c r="AA633" s="53">
        <f t="shared" si="118"/>
        <v>0</v>
      </c>
      <c r="AB633" s="53">
        <f>IF(C633=A_Stammdaten!$B$12,D_SAV!$Q633-D_SAV!$AC633,HLOOKUP(A_Stammdaten!$B$12-1,$AD$4:$AJ$1000,ROW(C633)-3,FALSE)-$AC633)</f>
        <v>0</v>
      </c>
      <c r="AC633" s="53">
        <f>HLOOKUP(A_Stammdaten!$B$12,$AD$4:$AJ$1000,ROW(C633)-3,FALSE)</f>
        <v>0</v>
      </c>
      <c r="AD633" s="53">
        <f t="shared" si="110"/>
        <v>0</v>
      </c>
      <c r="AE633" s="53">
        <f t="shared" si="111"/>
        <v>0</v>
      </c>
      <c r="AF633" s="53">
        <f t="shared" si="112"/>
        <v>0</v>
      </c>
      <c r="AG633" s="53">
        <f t="shared" si="113"/>
        <v>0</v>
      </c>
      <c r="AH633" s="53">
        <f t="shared" si="114"/>
        <v>0</v>
      </c>
      <c r="AI633" s="53">
        <f t="shared" si="115"/>
        <v>0</v>
      </c>
      <c r="AJ633" s="53">
        <f t="shared" si="116"/>
        <v>0</v>
      </c>
    </row>
    <row r="634" spans="1:36" x14ac:dyDescent="0.25">
      <c r="A634" s="19"/>
      <c r="B634" s="19"/>
      <c r="C634" s="37"/>
      <c r="D634" s="19"/>
      <c r="E634" s="19"/>
      <c r="F634" s="19"/>
      <c r="G634" s="19"/>
      <c r="H634" s="19"/>
      <c r="I634" s="19"/>
      <c r="J634" s="19"/>
      <c r="K634" s="19"/>
      <c r="L634" s="19"/>
      <c r="M634" s="81">
        <f>IF(C634&gt;A_Stammdaten!$B$12,0,SUM(D634,E634,G634,I634:J634)-SUM(F634,H634,K634:L634))</f>
        <v>0</v>
      </c>
      <c r="N634" s="19"/>
      <c r="O634" s="19"/>
      <c r="P634" s="19"/>
      <c r="Q634" s="81">
        <f t="shared" si="117"/>
        <v>0</v>
      </c>
      <c r="R634" s="82">
        <f>IF(ISBLANK($B634),0,VLOOKUP($B634,Listen!$A$2:$C$45,2,FALSE))</f>
        <v>0</v>
      </c>
      <c r="S634" s="82">
        <f>IF(ISBLANK($B634),0,VLOOKUP($B634,Listen!$A$2:$C$45,3,FALSE))</f>
        <v>0</v>
      </c>
      <c r="T634" s="51">
        <f t="shared" si="109"/>
        <v>0</v>
      </c>
      <c r="U634" s="51">
        <f t="shared" si="119"/>
        <v>0</v>
      </c>
      <c r="V634" s="51">
        <f t="shared" si="119"/>
        <v>0</v>
      </c>
      <c r="W634" s="51">
        <f t="shared" si="119"/>
        <v>0</v>
      </c>
      <c r="X634" s="51">
        <f t="shared" si="119"/>
        <v>0</v>
      </c>
      <c r="Y634" s="51">
        <f t="shared" si="119"/>
        <v>0</v>
      </c>
      <c r="Z634" s="51">
        <f t="shared" si="119"/>
        <v>0</v>
      </c>
      <c r="AA634" s="53">
        <f t="shared" si="118"/>
        <v>0</v>
      </c>
      <c r="AB634" s="53">
        <f>IF(C634=A_Stammdaten!$B$12,D_SAV!$Q634-D_SAV!$AC634,HLOOKUP(A_Stammdaten!$B$12-1,$AD$4:$AJ$1000,ROW(C634)-3,FALSE)-$AC634)</f>
        <v>0</v>
      </c>
      <c r="AC634" s="53">
        <f>HLOOKUP(A_Stammdaten!$B$12,$AD$4:$AJ$1000,ROW(C634)-3,FALSE)</f>
        <v>0</v>
      </c>
      <c r="AD634" s="53">
        <f t="shared" si="110"/>
        <v>0</v>
      </c>
      <c r="AE634" s="53">
        <f t="shared" si="111"/>
        <v>0</v>
      </c>
      <c r="AF634" s="53">
        <f t="shared" si="112"/>
        <v>0</v>
      </c>
      <c r="AG634" s="53">
        <f t="shared" si="113"/>
        <v>0</v>
      </c>
      <c r="AH634" s="53">
        <f t="shared" si="114"/>
        <v>0</v>
      </c>
      <c r="AI634" s="53">
        <f t="shared" si="115"/>
        <v>0</v>
      </c>
      <c r="AJ634" s="53">
        <f t="shared" si="116"/>
        <v>0</v>
      </c>
    </row>
    <row r="635" spans="1:36" x14ac:dyDescent="0.25">
      <c r="A635" s="19"/>
      <c r="B635" s="19"/>
      <c r="C635" s="37"/>
      <c r="D635" s="19"/>
      <c r="E635" s="19"/>
      <c r="F635" s="19"/>
      <c r="G635" s="19"/>
      <c r="H635" s="19"/>
      <c r="I635" s="19"/>
      <c r="J635" s="19"/>
      <c r="K635" s="19"/>
      <c r="L635" s="19"/>
      <c r="M635" s="81">
        <f>IF(C635&gt;A_Stammdaten!$B$12,0,SUM(D635,E635,G635,I635:J635)-SUM(F635,H635,K635:L635))</f>
        <v>0</v>
      </c>
      <c r="N635" s="19"/>
      <c r="O635" s="19"/>
      <c r="P635" s="19"/>
      <c r="Q635" s="81">
        <f t="shared" si="117"/>
        <v>0</v>
      </c>
      <c r="R635" s="82">
        <f>IF(ISBLANK($B635),0,VLOOKUP($B635,Listen!$A$2:$C$45,2,FALSE))</f>
        <v>0</v>
      </c>
      <c r="S635" s="82">
        <f>IF(ISBLANK($B635),0,VLOOKUP($B635,Listen!$A$2:$C$45,3,FALSE))</f>
        <v>0</v>
      </c>
      <c r="T635" s="51">
        <f t="shared" si="109"/>
        <v>0</v>
      </c>
      <c r="U635" s="51">
        <f t="shared" si="119"/>
        <v>0</v>
      </c>
      <c r="V635" s="51">
        <f t="shared" si="119"/>
        <v>0</v>
      </c>
      <c r="W635" s="51">
        <f t="shared" si="119"/>
        <v>0</v>
      </c>
      <c r="X635" s="51">
        <f t="shared" si="119"/>
        <v>0</v>
      </c>
      <c r="Y635" s="51">
        <f t="shared" si="119"/>
        <v>0</v>
      </c>
      <c r="Z635" s="51">
        <f t="shared" si="119"/>
        <v>0</v>
      </c>
      <c r="AA635" s="53">
        <f t="shared" si="118"/>
        <v>0</v>
      </c>
      <c r="AB635" s="53">
        <f>IF(C635=A_Stammdaten!$B$12,D_SAV!$Q635-D_SAV!$AC635,HLOOKUP(A_Stammdaten!$B$12-1,$AD$4:$AJ$1000,ROW(C635)-3,FALSE)-$AC635)</f>
        <v>0</v>
      </c>
      <c r="AC635" s="53">
        <f>HLOOKUP(A_Stammdaten!$B$12,$AD$4:$AJ$1000,ROW(C635)-3,FALSE)</f>
        <v>0</v>
      </c>
      <c r="AD635" s="53">
        <f t="shared" si="110"/>
        <v>0</v>
      </c>
      <c r="AE635" s="53">
        <f t="shared" si="111"/>
        <v>0</v>
      </c>
      <c r="AF635" s="53">
        <f t="shared" si="112"/>
        <v>0</v>
      </c>
      <c r="AG635" s="53">
        <f t="shared" si="113"/>
        <v>0</v>
      </c>
      <c r="AH635" s="53">
        <f t="shared" si="114"/>
        <v>0</v>
      </c>
      <c r="AI635" s="53">
        <f t="shared" si="115"/>
        <v>0</v>
      </c>
      <c r="AJ635" s="53">
        <f t="shared" si="116"/>
        <v>0</v>
      </c>
    </row>
    <row r="636" spans="1:36" x14ac:dyDescent="0.25">
      <c r="A636" s="19"/>
      <c r="B636" s="19"/>
      <c r="C636" s="37"/>
      <c r="D636" s="19"/>
      <c r="E636" s="19"/>
      <c r="F636" s="19"/>
      <c r="G636" s="19"/>
      <c r="H636" s="19"/>
      <c r="I636" s="19"/>
      <c r="J636" s="19"/>
      <c r="K636" s="19"/>
      <c r="L636" s="19"/>
      <c r="M636" s="81">
        <f>IF(C636&gt;A_Stammdaten!$B$12,0,SUM(D636,E636,G636,I636:J636)-SUM(F636,H636,K636:L636))</f>
        <v>0</v>
      </c>
      <c r="N636" s="19"/>
      <c r="O636" s="19"/>
      <c r="P636" s="19"/>
      <c r="Q636" s="81">
        <f t="shared" si="117"/>
        <v>0</v>
      </c>
      <c r="R636" s="82">
        <f>IF(ISBLANK($B636),0,VLOOKUP($B636,Listen!$A$2:$C$45,2,FALSE))</f>
        <v>0</v>
      </c>
      <c r="S636" s="82">
        <f>IF(ISBLANK($B636),0,VLOOKUP($B636,Listen!$A$2:$C$45,3,FALSE))</f>
        <v>0</v>
      </c>
      <c r="T636" s="51">
        <f t="shared" si="109"/>
        <v>0</v>
      </c>
      <c r="U636" s="51">
        <f t="shared" si="119"/>
        <v>0</v>
      </c>
      <c r="V636" s="51">
        <f t="shared" si="119"/>
        <v>0</v>
      </c>
      <c r="W636" s="51">
        <f t="shared" si="119"/>
        <v>0</v>
      </c>
      <c r="X636" s="51">
        <f t="shared" si="119"/>
        <v>0</v>
      </c>
      <c r="Y636" s="51">
        <f t="shared" si="119"/>
        <v>0</v>
      </c>
      <c r="Z636" s="51">
        <f t="shared" si="119"/>
        <v>0</v>
      </c>
      <c r="AA636" s="53">
        <f t="shared" si="118"/>
        <v>0</v>
      </c>
      <c r="AB636" s="53">
        <f>IF(C636=A_Stammdaten!$B$12,D_SAV!$Q636-D_SAV!$AC636,HLOOKUP(A_Stammdaten!$B$12-1,$AD$4:$AJ$1000,ROW(C636)-3,FALSE)-$AC636)</f>
        <v>0</v>
      </c>
      <c r="AC636" s="53">
        <f>HLOOKUP(A_Stammdaten!$B$12,$AD$4:$AJ$1000,ROW(C636)-3,FALSE)</f>
        <v>0</v>
      </c>
      <c r="AD636" s="53">
        <f t="shared" si="110"/>
        <v>0</v>
      </c>
      <c r="AE636" s="53">
        <f t="shared" si="111"/>
        <v>0</v>
      </c>
      <c r="AF636" s="53">
        <f t="shared" si="112"/>
        <v>0</v>
      </c>
      <c r="AG636" s="53">
        <f t="shared" si="113"/>
        <v>0</v>
      </c>
      <c r="AH636" s="53">
        <f t="shared" si="114"/>
        <v>0</v>
      </c>
      <c r="AI636" s="53">
        <f t="shared" si="115"/>
        <v>0</v>
      </c>
      <c r="AJ636" s="53">
        <f t="shared" si="116"/>
        <v>0</v>
      </c>
    </row>
    <row r="637" spans="1:36" x14ac:dyDescent="0.25">
      <c r="A637" s="19"/>
      <c r="B637" s="19"/>
      <c r="C637" s="37"/>
      <c r="D637" s="19"/>
      <c r="E637" s="19"/>
      <c r="F637" s="19"/>
      <c r="G637" s="19"/>
      <c r="H637" s="19"/>
      <c r="I637" s="19"/>
      <c r="J637" s="19"/>
      <c r="K637" s="19"/>
      <c r="L637" s="19"/>
      <c r="M637" s="81">
        <f>IF(C637&gt;A_Stammdaten!$B$12,0,SUM(D637,E637,G637,I637:J637)-SUM(F637,H637,K637:L637))</f>
        <v>0</v>
      </c>
      <c r="N637" s="19"/>
      <c r="O637" s="19"/>
      <c r="P637" s="19"/>
      <c r="Q637" s="81">
        <f t="shared" si="117"/>
        <v>0</v>
      </c>
      <c r="R637" s="82">
        <f>IF(ISBLANK($B637),0,VLOOKUP($B637,Listen!$A$2:$C$45,2,FALSE))</f>
        <v>0</v>
      </c>
      <c r="S637" s="82">
        <f>IF(ISBLANK($B637),0,VLOOKUP($B637,Listen!$A$2:$C$45,3,FALSE))</f>
        <v>0</v>
      </c>
      <c r="T637" s="51">
        <f t="shared" si="109"/>
        <v>0</v>
      </c>
      <c r="U637" s="51">
        <f t="shared" si="119"/>
        <v>0</v>
      </c>
      <c r="V637" s="51">
        <f t="shared" si="119"/>
        <v>0</v>
      </c>
      <c r="W637" s="51">
        <f t="shared" si="119"/>
        <v>0</v>
      </c>
      <c r="X637" s="51">
        <f t="shared" si="119"/>
        <v>0</v>
      </c>
      <c r="Y637" s="51">
        <f t="shared" si="119"/>
        <v>0</v>
      </c>
      <c r="Z637" s="51">
        <f t="shared" si="119"/>
        <v>0</v>
      </c>
      <c r="AA637" s="53">
        <f t="shared" si="118"/>
        <v>0</v>
      </c>
      <c r="AB637" s="53">
        <f>IF(C637=A_Stammdaten!$B$12,D_SAV!$Q637-D_SAV!$AC637,HLOOKUP(A_Stammdaten!$B$12-1,$AD$4:$AJ$1000,ROW(C637)-3,FALSE)-$AC637)</f>
        <v>0</v>
      </c>
      <c r="AC637" s="53">
        <f>HLOOKUP(A_Stammdaten!$B$12,$AD$4:$AJ$1000,ROW(C637)-3,FALSE)</f>
        <v>0</v>
      </c>
      <c r="AD637" s="53">
        <f t="shared" si="110"/>
        <v>0</v>
      </c>
      <c r="AE637" s="53">
        <f t="shared" si="111"/>
        <v>0</v>
      </c>
      <c r="AF637" s="53">
        <f t="shared" si="112"/>
        <v>0</v>
      </c>
      <c r="AG637" s="53">
        <f t="shared" si="113"/>
        <v>0</v>
      </c>
      <c r="AH637" s="53">
        <f t="shared" si="114"/>
        <v>0</v>
      </c>
      <c r="AI637" s="53">
        <f t="shared" si="115"/>
        <v>0</v>
      </c>
      <c r="AJ637" s="53">
        <f t="shared" si="116"/>
        <v>0</v>
      </c>
    </row>
    <row r="638" spans="1:36" x14ac:dyDescent="0.25">
      <c r="A638" s="19"/>
      <c r="B638" s="19"/>
      <c r="C638" s="37"/>
      <c r="D638" s="19"/>
      <c r="E638" s="19"/>
      <c r="F638" s="19"/>
      <c r="G638" s="19"/>
      <c r="H638" s="19"/>
      <c r="I638" s="19"/>
      <c r="J638" s="19"/>
      <c r="K638" s="19"/>
      <c r="L638" s="19"/>
      <c r="M638" s="81">
        <f>IF(C638&gt;A_Stammdaten!$B$12,0,SUM(D638,E638,G638,I638:J638)-SUM(F638,H638,K638:L638))</f>
        <v>0</v>
      </c>
      <c r="N638" s="19"/>
      <c r="O638" s="19"/>
      <c r="P638" s="19"/>
      <c r="Q638" s="81">
        <f t="shared" si="117"/>
        <v>0</v>
      </c>
      <c r="R638" s="82">
        <f>IF(ISBLANK($B638),0,VLOOKUP($B638,Listen!$A$2:$C$45,2,FALSE))</f>
        <v>0</v>
      </c>
      <c r="S638" s="82">
        <f>IF(ISBLANK($B638),0,VLOOKUP($B638,Listen!$A$2:$C$45,3,FALSE))</f>
        <v>0</v>
      </c>
      <c r="T638" s="51">
        <f t="shared" si="109"/>
        <v>0</v>
      </c>
      <c r="U638" s="51">
        <f t="shared" si="119"/>
        <v>0</v>
      </c>
      <c r="V638" s="51">
        <f t="shared" si="119"/>
        <v>0</v>
      </c>
      <c r="W638" s="51">
        <f t="shared" si="119"/>
        <v>0</v>
      </c>
      <c r="X638" s="51">
        <f t="shared" si="119"/>
        <v>0</v>
      </c>
      <c r="Y638" s="51">
        <f t="shared" si="119"/>
        <v>0</v>
      </c>
      <c r="Z638" s="51">
        <f t="shared" si="119"/>
        <v>0</v>
      </c>
      <c r="AA638" s="53">
        <f t="shared" si="118"/>
        <v>0</v>
      </c>
      <c r="AB638" s="53">
        <f>IF(C638=A_Stammdaten!$B$12,D_SAV!$Q638-D_SAV!$AC638,HLOOKUP(A_Stammdaten!$B$12-1,$AD$4:$AJ$1000,ROW(C638)-3,FALSE)-$AC638)</f>
        <v>0</v>
      </c>
      <c r="AC638" s="53">
        <f>HLOOKUP(A_Stammdaten!$B$12,$AD$4:$AJ$1000,ROW(C638)-3,FALSE)</f>
        <v>0</v>
      </c>
      <c r="AD638" s="53">
        <f t="shared" si="110"/>
        <v>0</v>
      </c>
      <c r="AE638" s="53">
        <f t="shared" si="111"/>
        <v>0</v>
      </c>
      <c r="AF638" s="53">
        <f t="shared" si="112"/>
        <v>0</v>
      </c>
      <c r="AG638" s="53">
        <f t="shared" si="113"/>
        <v>0</v>
      </c>
      <c r="AH638" s="53">
        <f t="shared" si="114"/>
        <v>0</v>
      </c>
      <c r="AI638" s="53">
        <f t="shared" si="115"/>
        <v>0</v>
      </c>
      <c r="AJ638" s="53">
        <f t="shared" si="116"/>
        <v>0</v>
      </c>
    </row>
    <row r="639" spans="1:36" x14ac:dyDescent="0.25">
      <c r="A639" s="19"/>
      <c r="B639" s="19"/>
      <c r="C639" s="37"/>
      <c r="D639" s="19"/>
      <c r="E639" s="19"/>
      <c r="F639" s="19"/>
      <c r="G639" s="19"/>
      <c r="H639" s="19"/>
      <c r="I639" s="19"/>
      <c r="J639" s="19"/>
      <c r="K639" s="19"/>
      <c r="L639" s="19"/>
      <c r="M639" s="81">
        <f>IF(C639&gt;A_Stammdaten!$B$12,0,SUM(D639,E639,G639,I639:J639)-SUM(F639,H639,K639:L639))</f>
        <v>0</v>
      </c>
      <c r="N639" s="19"/>
      <c r="O639" s="19"/>
      <c r="P639" s="19"/>
      <c r="Q639" s="81">
        <f t="shared" si="117"/>
        <v>0</v>
      </c>
      <c r="R639" s="82">
        <f>IF(ISBLANK($B639),0,VLOOKUP($B639,Listen!$A$2:$C$45,2,FALSE))</f>
        <v>0</v>
      </c>
      <c r="S639" s="82">
        <f>IF(ISBLANK($B639),0,VLOOKUP($B639,Listen!$A$2:$C$45,3,FALSE))</f>
        <v>0</v>
      </c>
      <c r="T639" s="51">
        <f t="shared" si="109"/>
        <v>0</v>
      </c>
      <c r="U639" s="51">
        <f t="shared" si="119"/>
        <v>0</v>
      </c>
      <c r="V639" s="51">
        <f t="shared" si="119"/>
        <v>0</v>
      </c>
      <c r="W639" s="51">
        <f t="shared" si="119"/>
        <v>0</v>
      </c>
      <c r="X639" s="51">
        <f t="shared" si="119"/>
        <v>0</v>
      </c>
      <c r="Y639" s="51">
        <f t="shared" si="119"/>
        <v>0</v>
      </c>
      <c r="Z639" s="51">
        <f t="shared" si="119"/>
        <v>0</v>
      </c>
      <c r="AA639" s="53">
        <f t="shared" si="118"/>
        <v>0</v>
      </c>
      <c r="AB639" s="53">
        <f>IF(C639=A_Stammdaten!$B$12,D_SAV!$Q639-D_SAV!$AC639,HLOOKUP(A_Stammdaten!$B$12-1,$AD$4:$AJ$1000,ROW(C639)-3,FALSE)-$AC639)</f>
        <v>0</v>
      </c>
      <c r="AC639" s="53">
        <f>HLOOKUP(A_Stammdaten!$B$12,$AD$4:$AJ$1000,ROW(C639)-3,FALSE)</f>
        <v>0</v>
      </c>
      <c r="AD639" s="53">
        <f t="shared" si="110"/>
        <v>0</v>
      </c>
      <c r="AE639" s="53">
        <f t="shared" si="111"/>
        <v>0</v>
      </c>
      <c r="AF639" s="53">
        <f t="shared" si="112"/>
        <v>0</v>
      </c>
      <c r="AG639" s="53">
        <f t="shared" si="113"/>
        <v>0</v>
      </c>
      <c r="AH639" s="53">
        <f t="shared" si="114"/>
        <v>0</v>
      </c>
      <c r="AI639" s="53">
        <f t="shared" si="115"/>
        <v>0</v>
      </c>
      <c r="AJ639" s="53">
        <f t="shared" si="116"/>
        <v>0</v>
      </c>
    </row>
    <row r="640" spans="1:36" x14ac:dyDescent="0.25">
      <c r="A640" s="19"/>
      <c r="B640" s="19"/>
      <c r="C640" s="37"/>
      <c r="D640" s="19"/>
      <c r="E640" s="19"/>
      <c r="F640" s="19"/>
      <c r="G640" s="19"/>
      <c r="H640" s="19"/>
      <c r="I640" s="19"/>
      <c r="J640" s="19"/>
      <c r="K640" s="19"/>
      <c r="L640" s="19"/>
      <c r="M640" s="81">
        <f>IF(C640&gt;A_Stammdaten!$B$12,0,SUM(D640,E640,G640,I640:J640)-SUM(F640,H640,K640:L640))</f>
        <v>0</v>
      </c>
      <c r="N640" s="19"/>
      <c r="O640" s="19"/>
      <c r="P640" s="19"/>
      <c r="Q640" s="81">
        <f t="shared" si="117"/>
        <v>0</v>
      </c>
      <c r="R640" s="82">
        <f>IF(ISBLANK($B640),0,VLOOKUP($B640,Listen!$A$2:$C$45,2,FALSE))</f>
        <v>0</v>
      </c>
      <c r="S640" s="82">
        <f>IF(ISBLANK($B640),0,VLOOKUP($B640,Listen!$A$2:$C$45,3,FALSE))</f>
        <v>0</v>
      </c>
      <c r="T640" s="51">
        <f t="shared" si="109"/>
        <v>0</v>
      </c>
      <c r="U640" s="51">
        <f t="shared" si="119"/>
        <v>0</v>
      </c>
      <c r="V640" s="51">
        <f t="shared" si="119"/>
        <v>0</v>
      </c>
      <c r="W640" s="51">
        <f t="shared" si="119"/>
        <v>0</v>
      </c>
      <c r="X640" s="51">
        <f t="shared" si="119"/>
        <v>0</v>
      </c>
      <c r="Y640" s="51">
        <f t="shared" si="119"/>
        <v>0</v>
      </c>
      <c r="Z640" s="51">
        <f t="shared" si="119"/>
        <v>0</v>
      </c>
      <c r="AA640" s="53">
        <f t="shared" si="118"/>
        <v>0</v>
      </c>
      <c r="AB640" s="53">
        <f>IF(C640=A_Stammdaten!$B$12,D_SAV!$Q640-D_SAV!$AC640,HLOOKUP(A_Stammdaten!$B$12-1,$AD$4:$AJ$1000,ROW(C640)-3,FALSE)-$AC640)</f>
        <v>0</v>
      </c>
      <c r="AC640" s="53">
        <f>HLOOKUP(A_Stammdaten!$B$12,$AD$4:$AJ$1000,ROW(C640)-3,FALSE)</f>
        <v>0</v>
      </c>
      <c r="AD640" s="53">
        <f t="shared" si="110"/>
        <v>0</v>
      </c>
      <c r="AE640" s="53">
        <f t="shared" si="111"/>
        <v>0</v>
      </c>
      <c r="AF640" s="53">
        <f t="shared" si="112"/>
        <v>0</v>
      </c>
      <c r="AG640" s="53">
        <f t="shared" si="113"/>
        <v>0</v>
      </c>
      <c r="AH640" s="53">
        <f t="shared" si="114"/>
        <v>0</v>
      </c>
      <c r="AI640" s="53">
        <f t="shared" si="115"/>
        <v>0</v>
      </c>
      <c r="AJ640" s="53">
        <f t="shared" si="116"/>
        <v>0</v>
      </c>
    </row>
    <row r="641" spans="1:36" x14ac:dyDescent="0.25">
      <c r="A641" s="19"/>
      <c r="B641" s="19"/>
      <c r="C641" s="37"/>
      <c r="D641" s="19"/>
      <c r="E641" s="19"/>
      <c r="F641" s="19"/>
      <c r="G641" s="19"/>
      <c r="H641" s="19"/>
      <c r="I641" s="19"/>
      <c r="J641" s="19"/>
      <c r="K641" s="19"/>
      <c r="L641" s="19"/>
      <c r="M641" s="81">
        <f>IF(C641&gt;A_Stammdaten!$B$12,0,SUM(D641,E641,G641,I641:J641)-SUM(F641,H641,K641:L641))</f>
        <v>0</v>
      </c>
      <c r="N641" s="19"/>
      <c r="O641" s="19"/>
      <c r="P641" s="19"/>
      <c r="Q641" s="81">
        <f t="shared" si="117"/>
        <v>0</v>
      </c>
      <c r="R641" s="82">
        <f>IF(ISBLANK($B641),0,VLOOKUP($B641,Listen!$A$2:$C$45,2,FALSE))</f>
        <v>0</v>
      </c>
      <c r="S641" s="82">
        <f>IF(ISBLANK($B641),0,VLOOKUP($B641,Listen!$A$2:$C$45,3,FALSE))</f>
        <v>0</v>
      </c>
      <c r="T641" s="51">
        <f t="shared" si="109"/>
        <v>0</v>
      </c>
      <c r="U641" s="51">
        <f t="shared" si="119"/>
        <v>0</v>
      </c>
      <c r="V641" s="51">
        <f t="shared" si="119"/>
        <v>0</v>
      </c>
      <c r="W641" s="51">
        <f t="shared" si="119"/>
        <v>0</v>
      </c>
      <c r="X641" s="51">
        <f t="shared" si="119"/>
        <v>0</v>
      </c>
      <c r="Y641" s="51">
        <f t="shared" si="119"/>
        <v>0</v>
      </c>
      <c r="Z641" s="51">
        <f t="shared" si="119"/>
        <v>0</v>
      </c>
      <c r="AA641" s="53">
        <f t="shared" si="118"/>
        <v>0</v>
      </c>
      <c r="AB641" s="53">
        <f>IF(C641=A_Stammdaten!$B$12,D_SAV!$Q641-D_SAV!$AC641,HLOOKUP(A_Stammdaten!$B$12-1,$AD$4:$AJ$1000,ROW(C641)-3,FALSE)-$AC641)</f>
        <v>0</v>
      </c>
      <c r="AC641" s="53">
        <f>HLOOKUP(A_Stammdaten!$B$12,$AD$4:$AJ$1000,ROW(C641)-3,FALSE)</f>
        <v>0</v>
      </c>
      <c r="AD641" s="53">
        <f t="shared" si="110"/>
        <v>0</v>
      </c>
      <c r="AE641" s="53">
        <f t="shared" si="111"/>
        <v>0</v>
      </c>
      <c r="AF641" s="53">
        <f t="shared" si="112"/>
        <v>0</v>
      </c>
      <c r="AG641" s="53">
        <f t="shared" si="113"/>
        <v>0</v>
      </c>
      <c r="AH641" s="53">
        <f t="shared" si="114"/>
        <v>0</v>
      </c>
      <c r="AI641" s="53">
        <f t="shared" si="115"/>
        <v>0</v>
      </c>
      <c r="AJ641" s="53">
        <f t="shared" si="116"/>
        <v>0</v>
      </c>
    </row>
    <row r="642" spans="1:36" x14ac:dyDescent="0.25">
      <c r="A642" s="19"/>
      <c r="B642" s="19"/>
      <c r="C642" s="37"/>
      <c r="D642" s="19"/>
      <c r="E642" s="19"/>
      <c r="F642" s="19"/>
      <c r="G642" s="19"/>
      <c r="H642" s="19"/>
      <c r="I642" s="19"/>
      <c r="J642" s="19"/>
      <c r="K642" s="19"/>
      <c r="L642" s="19"/>
      <c r="M642" s="81">
        <f>IF(C642&gt;A_Stammdaten!$B$12,0,SUM(D642,E642,G642,I642:J642)-SUM(F642,H642,K642:L642))</f>
        <v>0</v>
      </c>
      <c r="N642" s="19"/>
      <c r="O642" s="19"/>
      <c r="P642" s="19"/>
      <c r="Q642" s="81">
        <f t="shared" si="117"/>
        <v>0</v>
      </c>
      <c r="R642" s="82">
        <f>IF(ISBLANK($B642),0,VLOOKUP($B642,Listen!$A$2:$C$45,2,FALSE))</f>
        <v>0</v>
      </c>
      <c r="S642" s="82">
        <f>IF(ISBLANK($B642),0,VLOOKUP($B642,Listen!$A$2:$C$45,3,FALSE))</f>
        <v>0</v>
      </c>
      <c r="T642" s="51">
        <f t="shared" si="109"/>
        <v>0</v>
      </c>
      <c r="U642" s="51">
        <f t="shared" si="119"/>
        <v>0</v>
      </c>
      <c r="V642" s="51">
        <f t="shared" si="119"/>
        <v>0</v>
      </c>
      <c r="W642" s="51">
        <f t="shared" si="119"/>
        <v>0</v>
      </c>
      <c r="X642" s="51">
        <f t="shared" si="119"/>
        <v>0</v>
      </c>
      <c r="Y642" s="51">
        <f t="shared" si="119"/>
        <v>0</v>
      </c>
      <c r="Z642" s="51">
        <f t="shared" si="119"/>
        <v>0</v>
      </c>
      <c r="AA642" s="53">
        <f t="shared" si="118"/>
        <v>0</v>
      </c>
      <c r="AB642" s="53">
        <f>IF(C642=A_Stammdaten!$B$12,D_SAV!$Q642-D_SAV!$AC642,HLOOKUP(A_Stammdaten!$B$12-1,$AD$4:$AJ$1000,ROW(C642)-3,FALSE)-$AC642)</f>
        <v>0</v>
      </c>
      <c r="AC642" s="53">
        <f>HLOOKUP(A_Stammdaten!$B$12,$AD$4:$AJ$1000,ROW(C642)-3,FALSE)</f>
        <v>0</v>
      </c>
      <c r="AD642" s="53">
        <f t="shared" si="110"/>
        <v>0</v>
      </c>
      <c r="AE642" s="53">
        <f t="shared" si="111"/>
        <v>0</v>
      </c>
      <c r="AF642" s="53">
        <f t="shared" si="112"/>
        <v>0</v>
      </c>
      <c r="AG642" s="53">
        <f t="shared" si="113"/>
        <v>0</v>
      </c>
      <c r="AH642" s="53">
        <f t="shared" si="114"/>
        <v>0</v>
      </c>
      <c r="AI642" s="53">
        <f t="shared" si="115"/>
        <v>0</v>
      </c>
      <c r="AJ642" s="53">
        <f t="shared" si="116"/>
        <v>0</v>
      </c>
    </row>
    <row r="643" spans="1:36" x14ac:dyDescent="0.25">
      <c r="A643" s="19"/>
      <c r="B643" s="19"/>
      <c r="C643" s="37"/>
      <c r="D643" s="19"/>
      <c r="E643" s="19"/>
      <c r="F643" s="19"/>
      <c r="G643" s="19"/>
      <c r="H643" s="19"/>
      <c r="I643" s="19"/>
      <c r="J643" s="19"/>
      <c r="K643" s="19"/>
      <c r="L643" s="19"/>
      <c r="M643" s="81">
        <f>IF(C643&gt;A_Stammdaten!$B$12,0,SUM(D643,E643,G643,I643:J643)-SUM(F643,H643,K643:L643))</f>
        <v>0</v>
      </c>
      <c r="N643" s="19"/>
      <c r="O643" s="19"/>
      <c r="P643" s="19"/>
      <c r="Q643" s="81">
        <f t="shared" si="117"/>
        <v>0</v>
      </c>
      <c r="R643" s="82">
        <f>IF(ISBLANK($B643),0,VLOOKUP($B643,Listen!$A$2:$C$45,2,FALSE))</f>
        <v>0</v>
      </c>
      <c r="S643" s="82">
        <f>IF(ISBLANK($B643),0,VLOOKUP($B643,Listen!$A$2:$C$45,3,FALSE))</f>
        <v>0</v>
      </c>
      <c r="T643" s="51">
        <f t="shared" si="109"/>
        <v>0</v>
      </c>
      <c r="U643" s="51">
        <f t="shared" si="119"/>
        <v>0</v>
      </c>
      <c r="V643" s="51">
        <f t="shared" si="119"/>
        <v>0</v>
      </c>
      <c r="W643" s="51">
        <f t="shared" si="119"/>
        <v>0</v>
      </c>
      <c r="X643" s="51">
        <f t="shared" si="119"/>
        <v>0</v>
      </c>
      <c r="Y643" s="51">
        <f t="shared" si="119"/>
        <v>0</v>
      </c>
      <c r="Z643" s="51">
        <f t="shared" si="119"/>
        <v>0</v>
      </c>
      <c r="AA643" s="53">
        <f t="shared" si="118"/>
        <v>0</v>
      </c>
      <c r="AB643" s="53">
        <f>IF(C643=A_Stammdaten!$B$12,D_SAV!$Q643-D_SAV!$AC643,HLOOKUP(A_Stammdaten!$B$12-1,$AD$4:$AJ$1000,ROW(C643)-3,FALSE)-$AC643)</f>
        <v>0</v>
      </c>
      <c r="AC643" s="53">
        <f>HLOOKUP(A_Stammdaten!$B$12,$AD$4:$AJ$1000,ROW(C643)-3,FALSE)</f>
        <v>0</v>
      </c>
      <c r="AD643" s="53">
        <f t="shared" si="110"/>
        <v>0</v>
      </c>
      <c r="AE643" s="53">
        <f t="shared" si="111"/>
        <v>0</v>
      </c>
      <c r="AF643" s="53">
        <f t="shared" si="112"/>
        <v>0</v>
      </c>
      <c r="AG643" s="53">
        <f t="shared" si="113"/>
        <v>0</v>
      </c>
      <c r="AH643" s="53">
        <f t="shared" si="114"/>
        <v>0</v>
      </c>
      <c r="AI643" s="53">
        <f t="shared" si="115"/>
        <v>0</v>
      </c>
      <c r="AJ643" s="53">
        <f t="shared" si="116"/>
        <v>0</v>
      </c>
    </row>
    <row r="644" spans="1:36" x14ac:dyDescent="0.25">
      <c r="A644" s="19"/>
      <c r="B644" s="19"/>
      <c r="C644" s="37"/>
      <c r="D644" s="19"/>
      <c r="E644" s="19"/>
      <c r="F644" s="19"/>
      <c r="G644" s="19"/>
      <c r="H644" s="19"/>
      <c r="I644" s="19"/>
      <c r="J644" s="19"/>
      <c r="K644" s="19"/>
      <c r="L644" s="19"/>
      <c r="M644" s="81">
        <f>IF(C644&gt;A_Stammdaten!$B$12,0,SUM(D644,E644,G644,I644:J644)-SUM(F644,H644,K644:L644))</f>
        <v>0</v>
      </c>
      <c r="N644" s="19"/>
      <c r="O644" s="19"/>
      <c r="P644" s="19"/>
      <c r="Q644" s="81">
        <f t="shared" si="117"/>
        <v>0</v>
      </c>
      <c r="R644" s="82">
        <f>IF(ISBLANK($B644),0,VLOOKUP($B644,Listen!$A$2:$C$45,2,FALSE))</f>
        <v>0</v>
      </c>
      <c r="S644" s="82">
        <f>IF(ISBLANK($B644),0,VLOOKUP($B644,Listen!$A$2:$C$45,3,FALSE))</f>
        <v>0</v>
      </c>
      <c r="T644" s="51">
        <f t="shared" si="109"/>
        <v>0</v>
      </c>
      <c r="U644" s="51">
        <f t="shared" si="119"/>
        <v>0</v>
      </c>
      <c r="V644" s="51">
        <f t="shared" si="119"/>
        <v>0</v>
      </c>
      <c r="W644" s="51">
        <f t="shared" si="119"/>
        <v>0</v>
      </c>
      <c r="X644" s="51">
        <f t="shared" si="119"/>
        <v>0</v>
      </c>
      <c r="Y644" s="51">
        <f t="shared" si="119"/>
        <v>0</v>
      </c>
      <c r="Z644" s="51">
        <f t="shared" si="119"/>
        <v>0</v>
      </c>
      <c r="AA644" s="53">
        <f t="shared" si="118"/>
        <v>0</v>
      </c>
      <c r="AB644" s="53">
        <f>IF(C644=A_Stammdaten!$B$12,D_SAV!$Q644-D_SAV!$AC644,HLOOKUP(A_Stammdaten!$B$12-1,$AD$4:$AJ$1000,ROW(C644)-3,FALSE)-$AC644)</f>
        <v>0</v>
      </c>
      <c r="AC644" s="53">
        <f>HLOOKUP(A_Stammdaten!$B$12,$AD$4:$AJ$1000,ROW(C644)-3,FALSE)</f>
        <v>0</v>
      </c>
      <c r="AD644" s="53">
        <f t="shared" si="110"/>
        <v>0</v>
      </c>
      <c r="AE644" s="53">
        <f t="shared" si="111"/>
        <v>0</v>
      </c>
      <c r="AF644" s="53">
        <f t="shared" si="112"/>
        <v>0</v>
      </c>
      <c r="AG644" s="53">
        <f t="shared" si="113"/>
        <v>0</v>
      </c>
      <c r="AH644" s="53">
        <f t="shared" si="114"/>
        <v>0</v>
      </c>
      <c r="AI644" s="53">
        <f t="shared" si="115"/>
        <v>0</v>
      </c>
      <c r="AJ644" s="53">
        <f t="shared" si="116"/>
        <v>0</v>
      </c>
    </row>
    <row r="645" spans="1:36" x14ac:dyDescent="0.25">
      <c r="A645" s="19"/>
      <c r="B645" s="19"/>
      <c r="C645" s="37"/>
      <c r="D645" s="19"/>
      <c r="E645" s="19"/>
      <c r="F645" s="19"/>
      <c r="G645" s="19"/>
      <c r="H645" s="19"/>
      <c r="I645" s="19"/>
      <c r="J645" s="19"/>
      <c r="K645" s="19"/>
      <c r="L645" s="19"/>
      <c r="M645" s="81">
        <f>IF(C645&gt;A_Stammdaten!$B$12,0,SUM(D645,E645,G645,I645:J645)-SUM(F645,H645,K645:L645))</f>
        <v>0</v>
      </c>
      <c r="N645" s="19"/>
      <c r="O645" s="19"/>
      <c r="P645" s="19"/>
      <c r="Q645" s="81">
        <f t="shared" si="117"/>
        <v>0</v>
      </c>
      <c r="R645" s="82">
        <f>IF(ISBLANK($B645),0,VLOOKUP($B645,Listen!$A$2:$C$45,2,FALSE))</f>
        <v>0</v>
      </c>
      <c r="S645" s="82">
        <f>IF(ISBLANK($B645),0,VLOOKUP($B645,Listen!$A$2:$C$45,3,FALSE))</f>
        <v>0</v>
      </c>
      <c r="T645" s="51">
        <f t="shared" ref="T645:T708" si="120">$R645</f>
        <v>0</v>
      </c>
      <c r="U645" s="51">
        <f t="shared" si="119"/>
        <v>0</v>
      </c>
      <c r="V645" s="51">
        <f t="shared" si="119"/>
        <v>0</v>
      </c>
      <c r="W645" s="51">
        <f t="shared" si="119"/>
        <v>0</v>
      </c>
      <c r="X645" s="51">
        <f t="shared" si="119"/>
        <v>0</v>
      </c>
      <c r="Y645" s="51">
        <f t="shared" si="119"/>
        <v>0</v>
      </c>
      <c r="Z645" s="51">
        <f t="shared" si="119"/>
        <v>0</v>
      </c>
      <c r="AA645" s="53">
        <f t="shared" si="118"/>
        <v>0</v>
      </c>
      <c r="AB645" s="53">
        <f>IF(C645=A_Stammdaten!$B$12,D_SAV!$Q645-D_SAV!$AC645,HLOOKUP(A_Stammdaten!$B$12-1,$AD$4:$AJ$1000,ROW(C645)-3,FALSE)-$AC645)</f>
        <v>0</v>
      </c>
      <c r="AC645" s="53">
        <f>HLOOKUP(A_Stammdaten!$B$12,$AD$4:$AJ$1000,ROW(C645)-3,FALSE)</f>
        <v>0</v>
      </c>
      <c r="AD645" s="53">
        <f t="shared" ref="AD645:AD708" si="121">IF(OR($C645=0,$Q645=0),0,IF($C645&lt;=AD$4,$Q645-$Q645/T645*(AD$4-$C645+1),0))</f>
        <v>0</v>
      </c>
      <c r="AE645" s="53">
        <f t="shared" ref="AE645:AE708" si="122">IF(OR($C645=0,$Q645=0,U645-(AE$4-$C645)=0),0,IF($C645&lt;AE$4,AD645-AD645/(U645-(AE$4-$C645)),IF($C645=AE$4,$Q645-$Q645/U645,0)))</f>
        <v>0</v>
      </c>
      <c r="AF645" s="53">
        <f t="shared" ref="AF645:AF708" si="123">IF(OR($C645=0,$Q645=0,V645-(AF$4-$C645)=0),0,IF($C645&lt;AF$4,AE645-AE645/(V645-(AF$4-$C645)),IF($C645=AF$4,$Q645-$Q645/V645,0)))</f>
        <v>0</v>
      </c>
      <c r="AG645" s="53">
        <f t="shared" ref="AG645:AG708" si="124">IF(OR($C645=0,$Q645=0,W645-(AG$4-$C645)=0),0,IF($C645&lt;AG$4,AF645-AF645/(W645-(AG$4-$C645)),IF($C645=AG$4,$Q645-$Q645/W645,0)))</f>
        <v>0</v>
      </c>
      <c r="AH645" s="53">
        <f t="shared" ref="AH645:AH708" si="125">IF(OR($C645=0,$Q645=0,X645-(AH$4-$C645)=0),0,IF($C645&lt;AH$4,AG645-AG645/(X645-(AH$4-$C645)),IF($C645=AH$4,$Q645-$Q645/X645,0)))</f>
        <v>0</v>
      </c>
      <c r="AI645" s="53">
        <f t="shared" ref="AI645:AI708" si="126">IF(OR($C645=0,$Q645=0,Y645-(AI$4-$C645)=0),0,IF($C645&lt;AI$4,AH645-AH645/(Y645-(AI$4-$C645)),IF($C645=AI$4,$Q645-$Q645/Y645,0)))</f>
        <v>0</v>
      </c>
      <c r="AJ645" s="53">
        <f t="shared" ref="AJ645:AJ708" si="127">IF(OR($C645=0,$Q645=0,Z645-(AJ$4-$C645)=0),0,IF($C645&lt;AJ$4,AI645-AI645/(Z645-(AJ$4-$C645)),IF($C645=AJ$4,$Q645-$Q645/Z645,0)))</f>
        <v>0</v>
      </c>
    </row>
    <row r="646" spans="1:36" x14ac:dyDescent="0.25">
      <c r="A646" s="19"/>
      <c r="B646" s="19"/>
      <c r="C646" s="37"/>
      <c r="D646" s="19"/>
      <c r="E646" s="19"/>
      <c r="F646" s="19"/>
      <c r="G646" s="19"/>
      <c r="H646" s="19"/>
      <c r="I646" s="19"/>
      <c r="J646" s="19"/>
      <c r="K646" s="19"/>
      <c r="L646" s="19"/>
      <c r="M646" s="81">
        <f>IF(C646&gt;A_Stammdaten!$B$12,0,SUM(D646,E646,G646,I646:J646)-SUM(F646,H646,K646:L646))</f>
        <v>0</v>
      </c>
      <c r="N646" s="19"/>
      <c r="O646" s="19"/>
      <c r="P646" s="19"/>
      <c r="Q646" s="81">
        <f t="shared" ref="Q646:Q709" si="128">M646-N646-O646</f>
        <v>0</v>
      </c>
      <c r="R646" s="82">
        <f>IF(ISBLANK($B646),0,VLOOKUP($B646,Listen!$A$2:$C$45,2,FALSE))</f>
        <v>0</v>
      </c>
      <c r="S646" s="82">
        <f>IF(ISBLANK($B646),0,VLOOKUP($B646,Listen!$A$2:$C$45,3,FALSE))</f>
        <v>0</v>
      </c>
      <c r="T646" s="51">
        <f t="shared" si="120"/>
        <v>0</v>
      </c>
      <c r="U646" s="51">
        <f t="shared" si="119"/>
        <v>0</v>
      </c>
      <c r="V646" s="51">
        <f t="shared" si="119"/>
        <v>0</v>
      </c>
      <c r="W646" s="51">
        <f t="shared" si="119"/>
        <v>0</v>
      </c>
      <c r="X646" s="51">
        <f t="shared" si="119"/>
        <v>0</v>
      </c>
      <c r="Y646" s="51">
        <f t="shared" si="119"/>
        <v>0</v>
      </c>
      <c r="Z646" s="51">
        <f t="shared" si="119"/>
        <v>0</v>
      </c>
      <c r="AA646" s="53">
        <f t="shared" si="118"/>
        <v>0</v>
      </c>
      <c r="AB646" s="53">
        <f>IF(C646=A_Stammdaten!$B$12,D_SAV!$Q646-D_SAV!$AC646,HLOOKUP(A_Stammdaten!$B$12-1,$AD$4:$AJ$1000,ROW(C646)-3,FALSE)-$AC646)</f>
        <v>0</v>
      </c>
      <c r="AC646" s="53">
        <f>HLOOKUP(A_Stammdaten!$B$12,$AD$4:$AJ$1000,ROW(C646)-3,FALSE)</f>
        <v>0</v>
      </c>
      <c r="AD646" s="53">
        <f t="shared" si="121"/>
        <v>0</v>
      </c>
      <c r="AE646" s="53">
        <f t="shared" si="122"/>
        <v>0</v>
      </c>
      <c r="AF646" s="53">
        <f t="shared" si="123"/>
        <v>0</v>
      </c>
      <c r="AG646" s="53">
        <f t="shared" si="124"/>
        <v>0</v>
      </c>
      <c r="AH646" s="53">
        <f t="shared" si="125"/>
        <v>0</v>
      </c>
      <c r="AI646" s="53">
        <f t="shared" si="126"/>
        <v>0</v>
      </c>
      <c r="AJ646" s="53">
        <f t="shared" si="127"/>
        <v>0</v>
      </c>
    </row>
    <row r="647" spans="1:36" x14ac:dyDescent="0.25">
      <c r="A647" s="19"/>
      <c r="B647" s="19"/>
      <c r="C647" s="37"/>
      <c r="D647" s="19"/>
      <c r="E647" s="19"/>
      <c r="F647" s="19"/>
      <c r="G647" s="19"/>
      <c r="H647" s="19"/>
      <c r="I647" s="19"/>
      <c r="J647" s="19"/>
      <c r="K647" s="19"/>
      <c r="L647" s="19"/>
      <c r="M647" s="81">
        <f>IF(C647&gt;A_Stammdaten!$B$12,0,SUM(D647,E647,G647,I647:J647)-SUM(F647,H647,K647:L647))</f>
        <v>0</v>
      </c>
      <c r="N647" s="19"/>
      <c r="O647" s="19"/>
      <c r="P647" s="19"/>
      <c r="Q647" s="81">
        <f t="shared" si="128"/>
        <v>0</v>
      </c>
      <c r="R647" s="82">
        <f>IF(ISBLANK($B647),0,VLOOKUP($B647,Listen!$A$2:$C$45,2,FALSE))</f>
        <v>0</v>
      </c>
      <c r="S647" s="82">
        <f>IF(ISBLANK($B647),0,VLOOKUP($B647,Listen!$A$2:$C$45,3,FALSE))</f>
        <v>0</v>
      </c>
      <c r="T647" s="51">
        <f t="shared" si="120"/>
        <v>0</v>
      </c>
      <c r="U647" s="51">
        <f t="shared" si="119"/>
        <v>0</v>
      </c>
      <c r="V647" s="51">
        <f t="shared" si="119"/>
        <v>0</v>
      </c>
      <c r="W647" s="51">
        <f t="shared" si="119"/>
        <v>0</v>
      </c>
      <c r="X647" s="51">
        <f t="shared" si="119"/>
        <v>0</v>
      </c>
      <c r="Y647" s="51">
        <f t="shared" si="119"/>
        <v>0</v>
      </c>
      <c r="Z647" s="51">
        <f t="shared" si="119"/>
        <v>0</v>
      </c>
      <c r="AA647" s="53">
        <f t="shared" si="118"/>
        <v>0</v>
      </c>
      <c r="AB647" s="53">
        <f>IF(C647=A_Stammdaten!$B$12,D_SAV!$Q647-D_SAV!$AC647,HLOOKUP(A_Stammdaten!$B$12-1,$AD$4:$AJ$1000,ROW(C647)-3,FALSE)-$AC647)</f>
        <v>0</v>
      </c>
      <c r="AC647" s="53">
        <f>HLOOKUP(A_Stammdaten!$B$12,$AD$4:$AJ$1000,ROW(C647)-3,FALSE)</f>
        <v>0</v>
      </c>
      <c r="AD647" s="53">
        <f t="shared" si="121"/>
        <v>0</v>
      </c>
      <c r="AE647" s="53">
        <f t="shared" si="122"/>
        <v>0</v>
      </c>
      <c r="AF647" s="53">
        <f t="shared" si="123"/>
        <v>0</v>
      </c>
      <c r="AG647" s="53">
        <f t="shared" si="124"/>
        <v>0</v>
      </c>
      <c r="AH647" s="53">
        <f t="shared" si="125"/>
        <v>0</v>
      </c>
      <c r="AI647" s="53">
        <f t="shared" si="126"/>
        <v>0</v>
      </c>
      <c r="AJ647" s="53">
        <f t="shared" si="127"/>
        <v>0</v>
      </c>
    </row>
    <row r="648" spans="1:36" x14ac:dyDescent="0.25">
      <c r="A648" s="19"/>
      <c r="B648" s="19"/>
      <c r="C648" s="37"/>
      <c r="D648" s="19"/>
      <c r="E648" s="19"/>
      <c r="F648" s="19"/>
      <c r="G648" s="19"/>
      <c r="H648" s="19"/>
      <c r="I648" s="19"/>
      <c r="J648" s="19"/>
      <c r="K648" s="19"/>
      <c r="L648" s="19"/>
      <c r="M648" s="81">
        <f>IF(C648&gt;A_Stammdaten!$B$12,0,SUM(D648,E648,G648,I648:J648)-SUM(F648,H648,K648:L648))</f>
        <v>0</v>
      </c>
      <c r="N648" s="19"/>
      <c r="O648" s="19"/>
      <c r="P648" s="19"/>
      <c r="Q648" s="81">
        <f t="shared" si="128"/>
        <v>0</v>
      </c>
      <c r="R648" s="82">
        <f>IF(ISBLANK($B648),0,VLOOKUP($B648,Listen!$A$2:$C$45,2,FALSE))</f>
        <v>0</v>
      </c>
      <c r="S648" s="82">
        <f>IF(ISBLANK($B648),0,VLOOKUP($B648,Listen!$A$2:$C$45,3,FALSE))</f>
        <v>0</v>
      </c>
      <c r="T648" s="51">
        <f t="shared" si="120"/>
        <v>0</v>
      </c>
      <c r="U648" s="51">
        <f t="shared" si="119"/>
        <v>0</v>
      </c>
      <c r="V648" s="51">
        <f t="shared" si="119"/>
        <v>0</v>
      </c>
      <c r="W648" s="51">
        <f t="shared" si="119"/>
        <v>0</v>
      </c>
      <c r="X648" s="51">
        <f t="shared" si="119"/>
        <v>0</v>
      </c>
      <c r="Y648" s="51">
        <f t="shared" si="119"/>
        <v>0</v>
      </c>
      <c r="Z648" s="51">
        <f t="shared" si="119"/>
        <v>0</v>
      </c>
      <c r="AA648" s="53">
        <f t="shared" si="118"/>
        <v>0</v>
      </c>
      <c r="AB648" s="53">
        <f>IF(C648=A_Stammdaten!$B$12,D_SAV!$Q648-D_SAV!$AC648,HLOOKUP(A_Stammdaten!$B$12-1,$AD$4:$AJ$1000,ROW(C648)-3,FALSE)-$AC648)</f>
        <v>0</v>
      </c>
      <c r="AC648" s="53">
        <f>HLOOKUP(A_Stammdaten!$B$12,$AD$4:$AJ$1000,ROW(C648)-3,FALSE)</f>
        <v>0</v>
      </c>
      <c r="AD648" s="53">
        <f t="shared" si="121"/>
        <v>0</v>
      </c>
      <c r="AE648" s="53">
        <f t="shared" si="122"/>
        <v>0</v>
      </c>
      <c r="AF648" s="53">
        <f t="shared" si="123"/>
        <v>0</v>
      </c>
      <c r="AG648" s="53">
        <f t="shared" si="124"/>
        <v>0</v>
      </c>
      <c r="AH648" s="53">
        <f t="shared" si="125"/>
        <v>0</v>
      </c>
      <c r="AI648" s="53">
        <f t="shared" si="126"/>
        <v>0</v>
      </c>
      <c r="AJ648" s="53">
        <f t="shared" si="127"/>
        <v>0</v>
      </c>
    </row>
    <row r="649" spans="1:36" x14ac:dyDescent="0.25">
      <c r="A649" s="19"/>
      <c r="B649" s="19"/>
      <c r="C649" s="37"/>
      <c r="D649" s="19"/>
      <c r="E649" s="19"/>
      <c r="F649" s="19"/>
      <c r="G649" s="19"/>
      <c r="H649" s="19"/>
      <c r="I649" s="19"/>
      <c r="J649" s="19"/>
      <c r="K649" s="19"/>
      <c r="L649" s="19"/>
      <c r="M649" s="81">
        <f>IF(C649&gt;A_Stammdaten!$B$12,0,SUM(D649,E649,G649,I649:J649)-SUM(F649,H649,K649:L649))</f>
        <v>0</v>
      </c>
      <c r="N649" s="19"/>
      <c r="O649" s="19"/>
      <c r="P649" s="19"/>
      <c r="Q649" s="81">
        <f t="shared" si="128"/>
        <v>0</v>
      </c>
      <c r="R649" s="82">
        <f>IF(ISBLANK($B649),0,VLOOKUP($B649,Listen!$A$2:$C$45,2,FALSE))</f>
        <v>0</v>
      </c>
      <c r="S649" s="82">
        <f>IF(ISBLANK($B649),0,VLOOKUP($B649,Listen!$A$2:$C$45,3,FALSE))</f>
        <v>0</v>
      </c>
      <c r="T649" s="51">
        <f t="shared" si="120"/>
        <v>0</v>
      </c>
      <c r="U649" s="51">
        <f t="shared" si="119"/>
        <v>0</v>
      </c>
      <c r="V649" s="51">
        <f t="shared" si="119"/>
        <v>0</v>
      </c>
      <c r="W649" s="51">
        <f t="shared" si="119"/>
        <v>0</v>
      </c>
      <c r="X649" s="51">
        <f t="shared" si="119"/>
        <v>0</v>
      </c>
      <c r="Y649" s="51">
        <f t="shared" si="119"/>
        <v>0</v>
      </c>
      <c r="Z649" s="51">
        <f t="shared" si="119"/>
        <v>0</v>
      </c>
      <c r="AA649" s="53">
        <f t="shared" si="118"/>
        <v>0</v>
      </c>
      <c r="AB649" s="53">
        <f>IF(C649=A_Stammdaten!$B$12,D_SAV!$Q649-D_SAV!$AC649,HLOOKUP(A_Stammdaten!$B$12-1,$AD$4:$AJ$1000,ROW(C649)-3,FALSE)-$AC649)</f>
        <v>0</v>
      </c>
      <c r="AC649" s="53">
        <f>HLOOKUP(A_Stammdaten!$B$12,$AD$4:$AJ$1000,ROW(C649)-3,FALSE)</f>
        <v>0</v>
      </c>
      <c r="AD649" s="53">
        <f t="shared" si="121"/>
        <v>0</v>
      </c>
      <c r="AE649" s="53">
        <f t="shared" si="122"/>
        <v>0</v>
      </c>
      <c r="AF649" s="53">
        <f t="shared" si="123"/>
        <v>0</v>
      </c>
      <c r="AG649" s="53">
        <f t="shared" si="124"/>
        <v>0</v>
      </c>
      <c r="AH649" s="53">
        <f t="shared" si="125"/>
        <v>0</v>
      </c>
      <c r="AI649" s="53">
        <f t="shared" si="126"/>
        <v>0</v>
      </c>
      <c r="AJ649" s="53">
        <f t="shared" si="127"/>
        <v>0</v>
      </c>
    </row>
    <row r="650" spans="1:36" x14ac:dyDescent="0.25">
      <c r="A650" s="19"/>
      <c r="B650" s="19"/>
      <c r="C650" s="37"/>
      <c r="D650" s="19"/>
      <c r="E650" s="19"/>
      <c r="F650" s="19"/>
      <c r="G650" s="19"/>
      <c r="H650" s="19"/>
      <c r="I650" s="19"/>
      <c r="J650" s="19"/>
      <c r="K650" s="19"/>
      <c r="L650" s="19"/>
      <c r="M650" s="81">
        <f>IF(C650&gt;A_Stammdaten!$B$12,0,SUM(D650,E650,G650,I650:J650)-SUM(F650,H650,K650:L650))</f>
        <v>0</v>
      </c>
      <c r="N650" s="19"/>
      <c r="O650" s="19"/>
      <c r="P650" s="19"/>
      <c r="Q650" s="81">
        <f t="shared" si="128"/>
        <v>0</v>
      </c>
      <c r="R650" s="82">
        <f>IF(ISBLANK($B650),0,VLOOKUP($B650,Listen!$A$2:$C$45,2,FALSE))</f>
        <v>0</v>
      </c>
      <c r="S650" s="82">
        <f>IF(ISBLANK($B650),0,VLOOKUP($B650,Listen!$A$2:$C$45,3,FALSE))</f>
        <v>0</v>
      </c>
      <c r="T650" s="51">
        <f t="shared" si="120"/>
        <v>0</v>
      </c>
      <c r="U650" s="51">
        <f t="shared" si="119"/>
        <v>0</v>
      </c>
      <c r="V650" s="51">
        <f t="shared" si="119"/>
        <v>0</v>
      </c>
      <c r="W650" s="51">
        <f t="shared" si="119"/>
        <v>0</v>
      </c>
      <c r="X650" s="51">
        <f t="shared" si="119"/>
        <v>0</v>
      </c>
      <c r="Y650" s="51">
        <f t="shared" si="119"/>
        <v>0</v>
      </c>
      <c r="Z650" s="51">
        <f t="shared" si="119"/>
        <v>0</v>
      </c>
      <c r="AA650" s="53">
        <f t="shared" si="118"/>
        <v>0</v>
      </c>
      <c r="AB650" s="53">
        <f>IF(C650=A_Stammdaten!$B$12,D_SAV!$Q650-D_SAV!$AC650,HLOOKUP(A_Stammdaten!$B$12-1,$AD$4:$AJ$1000,ROW(C650)-3,FALSE)-$AC650)</f>
        <v>0</v>
      </c>
      <c r="AC650" s="53">
        <f>HLOOKUP(A_Stammdaten!$B$12,$AD$4:$AJ$1000,ROW(C650)-3,FALSE)</f>
        <v>0</v>
      </c>
      <c r="AD650" s="53">
        <f t="shared" si="121"/>
        <v>0</v>
      </c>
      <c r="AE650" s="53">
        <f t="shared" si="122"/>
        <v>0</v>
      </c>
      <c r="AF650" s="53">
        <f t="shared" si="123"/>
        <v>0</v>
      </c>
      <c r="AG650" s="53">
        <f t="shared" si="124"/>
        <v>0</v>
      </c>
      <c r="AH650" s="53">
        <f t="shared" si="125"/>
        <v>0</v>
      </c>
      <c r="AI650" s="53">
        <f t="shared" si="126"/>
        <v>0</v>
      </c>
      <c r="AJ650" s="53">
        <f t="shared" si="127"/>
        <v>0</v>
      </c>
    </row>
    <row r="651" spans="1:36" x14ac:dyDescent="0.25">
      <c r="A651" s="19"/>
      <c r="B651" s="19"/>
      <c r="C651" s="37"/>
      <c r="D651" s="19"/>
      <c r="E651" s="19"/>
      <c r="F651" s="19"/>
      <c r="G651" s="19"/>
      <c r="H651" s="19"/>
      <c r="I651" s="19"/>
      <c r="J651" s="19"/>
      <c r="K651" s="19"/>
      <c r="L651" s="19"/>
      <c r="M651" s="81">
        <f>IF(C651&gt;A_Stammdaten!$B$12,0,SUM(D651,E651,G651,I651:J651)-SUM(F651,H651,K651:L651))</f>
        <v>0</v>
      </c>
      <c r="N651" s="19"/>
      <c r="O651" s="19"/>
      <c r="P651" s="19"/>
      <c r="Q651" s="81">
        <f t="shared" si="128"/>
        <v>0</v>
      </c>
      <c r="R651" s="82">
        <f>IF(ISBLANK($B651),0,VLOOKUP($B651,Listen!$A$2:$C$45,2,FALSE))</f>
        <v>0</v>
      </c>
      <c r="S651" s="82">
        <f>IF(ISBLANK($B651),0,VLOOKUP($B651,Listen!$A$2:$C$45,3,FALSE))</f>
        <v>0</v>
      </c>
      <c r="T651" s="51">
        <f t="shared" si="120"/>
        <v>0</v>
      </c>
      <c r="U651" s="51">
        <f t="shared" si="119"/>
        <v>0</v>
      </c>
      <c r="V651" s="51">
        <f t="shared" si="119"/>
        <v>0</v>
      </c>
      <c r="W651" s="51">
        <f t="shared" si="119"/>
        <v>0</v>
      </c>
      <c r="X651" s="51">
        <f t="shared" si="119"/>
        <v>0</v>
      </c>
      <c r="Y651" s="51">
        <f t="shared" si="119"/>
        <v>0</v>
      </c>
      <c r="Z651" s="51">
        <f t="shared" si="119"/>
        <v>0</v>
      </c>
      <c r="AA651" s="53">
        <f t="shared" si="118"/>
        <v>0</v>
      </c>
      <c r="AB651" s="53">
        <f>IF(C651=A_Stammdaten!$B$12,D_SAV!$Q651-D_SAV!$AC651,HLOOKUP(A_Stammdaten!$B$12-1,$AD$4:$AJ$1000,ROW(C651)-3,FALSE)-$AC651)</f>
        <v>0</v>
      </c>
      <c r="AC651" s="53">
        <f>HLOOKUP(A_Stammdaten!$B$12,$AD$4:$AJ$1000,ROW(C651)-3,FALSE)</f>
        <v>0</v>
      </c>
      <c r="AD651" s="53">
        <f t="shared" si="121"/>
        <v>0</v>
      </c>
      <c r="AE651" s="53">
        <f t="shared" si="122"/>
        <v>0</v>
      </c>
      <c r="AF651" s="53">
        <f t="shared" si="123"/>
        <v>0</v>
      </c>
      <c r="AG651" s="53">
        <f t="shared" si="124"/>
        <v>0</v>
      </c>
      <c r="AH651" s="53">
        <f t="shared" si="125"/>
        <v>0</v>
      </c>
      <c r="AI651" s="53">
        <f t="shared" si="126"/>
        <v>0</v>
      </c>
      <c r="AJ651" s="53">
        <f t="shared" si="127"/>
        <v>0</v>
      </c>
    </row>
    <row r="652" spans="1:36" x14ac:dyDescent="0.25">
      <c r="A652" s="19"/>
      <c r="B652" s="19"/>
      <c r="C652" s="37"/>
      <c r="D652" s="19"/>
      <c r="E652" s="19"/>
      <c r="F652" s="19"/>
      <c r="G652" s="19"/>
      <c r="H652" s="19"/>
      <c r="I652" s="19"/>
      <c r="J652" s="19"/>
      <c r="K652" s="19"/>
      <c r="L652" s="19"/>
      <c r="M652" s="81">
        <f>IF(C652&gt;A_Stammdaten!$B$12,0,SUM(D652,E652,G652,I652:J652)-SUM(F652,H652,K652:L652))</f>
        <v>0</v>
      </c>
      <c r="N652" s="19"/>
      <c r="O652" s="19"/>
      <c r="P652" s="19"/>
      <c r="Q652" s="81">
        <f t="shared" si="128"/>
        <v>0</v>
      </c>
      <c r="R652" s="82">
        <f>IF(ISBLANK($B652),0,VLOOKUP($B652,Listen!$A$2:$C$45,2,FALSE))</f>
        <v>0</v>
      </c>
      <c r="S652" s="82">
        <f>IF(ISBLANK($B652),0,VLOOKUP($B652,Listen!$A$2:$C$45,3,FALSE))</f>
        <v>0</v>
      </c>
      <c r="T652" s="51">
        <f t="shared" si="120"/>
        <v>0</v>
      </c>
      <c r="U652" s="51">
        <f t="shared" si="119"/>
        <v>0</v>
      </c>
      <c r="V652" s="51">
        <f t="shared" si="119"/>
        <v>0</v>
      </c>
      <c r="W652" s="51">
        <f t="shared" si="119"/>
        <v>0</v>
      </c>
      <c r="X652" s="51">
        <f t="shared" si="119"/>
        <v>0</v>
      </c>
      <c r="Y652" s="51">
        <f t="shared" si="119"/>
        <v>0</v>
      </c>
      <c r="Z652" s="51">
        <f t="shared" si="119"/>
        <v>0</v>
      </c>
      <c r="AA652" s="53">
        <f t="shared" si="118"/>
        <v>0</v>
      </c>
      <c r="AB652" s="53">
        <f>IF(C652=A_Stammdaten!$B$12,D_SAV!$Q652-D_SAV!$AC652,HLOOKUP(A_Stammdaten!$B$12-1,$AD$4:$AJ$1000,ROW(C652)-3,FALSE)-$AC652)</f>
        <v>0</v>
      </c>
      <c r="AC652" s="53">
        <f>HLOOKUP(A_Stammdaten!$B$12,$AD$4:$AJ$1000,ROW(C652)-3,FALSE)</f>
        <v>0</v>
      </c>
      <c r="AD652" s="53">
        <f t="shared" si="121"/>
        <v>0</v>
      </c>
      <c r="AE652" s="53">
        <f t="shared" si="122"/>
        <v>0</v>
      </c>
      <c r="AF652" s="53">
        <f t="shared" si="123"/>
        <v>0</v>
      </c>
      <c r="AG652" s="53">
        <f t="shared" si="124"/>
        <v>0</v>
      </c>
      <c r="AH652" s="53">
        <f t="shared" si="125"/>
        <v>0</v>
      </c>
      <c r="AI652" s="53">
        <f t="shared" si="126"/>
        <v>0</v>
      </c>
      <c r="AJ652" s="53">
        <f t="shared" si="127"/>
        <v>0</v>
      </c>
    </row>
    <row r="653" spans="1:36" x14ac:dyDescent="0.25">
      <c r="A653" s="19"/>
      <c r="B653" s="19"/>
      <c r="C653" s="37"/>
      <c r="D653" s="19"/>
      <c r="E653" s="19"/>
      <c r="F653" s="19"/>
      <c r="G653" s="19"/>
      <c r="H653" s="19"/>
      <c r="I653" s="19"/>
      <c r="J653" s="19"/>
      <c r="K653" s="19"/>
      <c r="L653" s="19"/>
      <c r="M653" s="81">
        <f>IF(C653&gt;A_Stammdaten!$B$12,0,SUM(D653,E653,G653,I653:J653)-SUM(F653,H653,K653:L653))</f>
        <v>0</v>
      </c>
      <c r="N653" s="19"/>
      <c r="O653" s="19"/>
      <c r="P653" s="19"/>
      <c r="Q653" s="81">
        <f t="shared" si="128"/>
        <v>0</v>
      </c>
      <c r="R653" s="82">
        <f>IF(ISBLANK($B653),0,VLOOKUP($B653,Listen!$A$2:$C$45,2,FALSE))</f>
        <v>0</v>
      </c>
      <c r="S653" s="82">
        <f>IF(ISBLANK($B653),0,VLOOKUP($B653,Listen!$A$2:$C$45,3,FALSE))</f>
        <v>0</v>
      </c>
      <c r="T653" s="51">
        <f t="shared" si="120"/>
        <v>0</v>
      </c>
      <c r="U653" s="51">
        <f t="shared" si="119"/>
        <v>0</v>
      </c>
      <c r="V653" s="51">
        <f t="shared" si="119"/>
        <v>0</v>
      </c>
      <c r="W653" s="51">
        <f t="shared" si="119"/>
        <v>0</v>
      </c>
      <c r="X653" s="51">
        <f t="shared" si="119"/>
        <v>0</v>
      </c>
      <c r="Y653" s="51">
        <f t="shared" si="119"/>
        <v>0</v>
      </c>
      <c r="Z653" s="51">
        <f t="shared" si="119"/>
        <v>0</v>
      </c>
      <c r="AA653" s="53">
        <f t="shared" si="118"/>
        <v>0</v>
      </c>
      <c r="AB653" s="53">
        <f>IF(C653=A_Stammdaten!$B$12,D_SAV!$Q653-D_SAV!$AC653,HLOOKUP(A_Stammdaten!$B$12-1,$AD$4:$AJ$1000,ROW(C653)-3,FALSE)-$AC653)</f>
        <v>0</v>
      </c>
      <c r="AC653" s="53">
        <f>HLOOKUP(A_Stammdaten!$B$12,$AD$4:$AJ$1000,ROW(C653)-3,FALSE)</f>
        <v>0</v>
      </c>
      <c r="AD653" s="53">
        <f t="shared" si="121"/>
        <v>0</v>
      </c>
      <c r="AE653" s="53">
        <f t="shared" si="122"/>
        <v>0</v>
      </c>
      <c r="AF653" s="53">
        <f t="shared" si="123"/>
        <v>0</v>
      </c>
      <c r="AG653" s="53">
        <f t="shared" si="124"/>
        <v>0</v>
      </c>
      <c r="AH653" s="53">
        <f t="shared" si="125"/>
        <v>0</v>
      </c>
      <c r="AI653" s="53">
        <f t="shared" si="126"/>
        <v>0</v>
      </c>
      <c r="AJ653" s="53">
        <f t="shared" si="127"/>
        <v>0</v>
      </c>
    </row>
    <row r="654" spans="1:36" x14ac:dyDescent="0.25">
      <c r="A654" s="19"/>
      <c r="B654" s="19"/>
      <c r="C654" s="37"/>
      <c r="D654" s="19"/>
      <c r="E654" s="19"/>
      <c r="F654" s="19"/>
      <c r="G654" s="19"/>
      <c r="H654" s="19"/>
      <c r="I654" s="19"/>
      <c r="J654" s="19"/>
      <c r="K654" s="19"/>
      <c r="L654" s="19"/>
      <c r="M654" s="81">
        <f>IF(C654&gt;A_Stammdaten!$B$12,0,SUM(D654,E654,G654,I654:J654)-SUM(F654,H654,K654:L654))</f>
        <v>0</v>
      </c>
      <c r="N654" s="19"/>
      <c r="O654" s="19"/>
      <c r="P654" s="19"/>
      <c r="Q654" s="81">
        <f t="shared" si="128"/>
        <v>0</v>
      </c>
      <c r="R654" s="82">
        <f>IF(ISBLANK($B654),0,VLOOKUP($B654,Listen!$A$2:$C$45,2,FALSE))</f>
        <v>0</v>
      </c>
      <c r="S654" s="82">
        <f>IF(ISBLANK($B654),0,VLOOKUP($B654,Listen!$A$2:$C$45,3,FALSE))</f>
        <v>0</v>
      </c>
      <c r="T654" s="51">
        <f t="shared" si="120"/>
        <v>0</v>
      </c>
      <c r="U654" s="51">
        <f t="shared" si="119"/>
        <v>0</v>
      </c>
      <c r="V654" s="51">
        <f t="shared" si="119"/>
        <v>0</v>
      </c>
      <c r="W654" s="51">
        <f t="shared" si="119"/>
        <v>0</v>
      </c>
      <c r="X654" s="51">
        <f t="shared" si="119"/>
        <v>0</v>
      </c>
      <c r="Y654" s="51">
        <f t="shared" si="119"/>
        <v>0</v>
      </c>
      <c r="Z654" s="51">
        <f t="shared" si="119"/>
        <v>0</v>
      </c>
      <c r="AA654" s="53">
        <f t="shared" si="118"/>
        <v>0</v>
      </c>
      <c r="AB654" s="53">
        <f>IF(C654=A_Stammdaten!$B$12,D_SAV!$Q654-D_SAV!$AC654,HLOOKUP(A_Stammdaten!$B$12-1,$AD$4:$AJ$1000,ROW(C654)-3,FALSE)-$AC654)</f>
        <v>0</v>
      </c>
      <c r="AC654" s="53">
        <f>HLOOKUP(A_Stammdaten!$B$12,$AD$4:$AJ$1000,ROW(C654)-3,FALSE)</f>
        <v>0</v>
      </c>
      <c r="AD654" s="53">
        <f t="shared" si="121"/>
        <v>0</v>
      </c>
      <c r="AE654" s="53">
        <f t="shared" si="122"/>
        <v>0</v>
      </c>
      <c r="AF654" s="53">
        <f t="shared" si="123"/>
        <v>0</v>
      </c>
      <c r="AG654" s="53">
        <f t="shared" si="124"/>
        <v>0</v>
      </c>
      <c r="AH654" s="53">
        <f t="shared" si="125"/>
        <v>0</v>
      </c>
      <c r="AI654" s="53">
        <f t="shared" si="126"/>
        <v>0</v>
      </c>
      <c r="AJ654" s="53">
        <f t="shared" si="127"/>
        <v>0</v>
      </c>
    </row>
    <row r="655" spans="1:36" x14ac:dyDescent="0.25">
      <c r="A655" s="19"/>
      <c r="B655" s="19"/>
      <c r="C655" s="37"/>
      <c r="D655" s="19"/>
      <c r="E655" s="19"/>
      <c r="F655" s="19"/>
      <c r="G655" s="19"/>
      <c r="H655" s="19"/>
      <c r="I655" s="19"/>
      <c r="J655" s="19"/>
      <c r="K655" s="19"/>
      <c r="L655" s="19"/>
      <c r="M655" s="81">
        <f>IF(C655&gt;A_Stammdaten!$B$12,0,SUM(D655,E655,G655,I655:J655)-SUM(F655,H655,K655:L655))</f>
        <v>0</v>
      </c>
      <c r="N655" s="19"/>
      <c r="O655" s="19"/>
      <c r="P655" s="19"/>
      <c r="Q655" s="81">
        <f t="shared" si="128"/>
        <v>0</v>
      </c>
      <c r="R655" s="82">
        <f>IF(ISBLANK($B655),0,VLOOKUP($B655,Listen!$A$2:$C$45,2,FALSE))</f>
        <v>0</v>
      </c>
      <c r="S655" s="82">
        <f>IF(ISBLANK($B655),0,VLOOKUP($B655,Listen!$A$2:$C$45,3,FALSE))</f>
        <v>0</v>
      </c>
      <c r="T655" s="51">
        <f t="shared" si="120"/>
        <v>0</v>
      </c>
      <c r="U655" s="51">
        <f t="shared" si="119"/>
        <v>0</v>
      </c>
      <c r="V655" s="51">
        <f t="shared" si="119"/>
        <v>0</v>
      </c>
      <c r="W655" s="51">
        <f t="shared" si="119"/>
        <v>0</v>
      </c>
      <c r="X655" s="51">
        <f t="shared" si="119"/>
        <v>0</v>
      </c>
      <c r="Y655" s="51">
        <f t="shared" si="119"/>
        <v>0</v>
      </c>
      <c r="Z655" s="51">
        <f t="shared" si="119"/>
        <v>0</v>
      </c>
      <c r="AA655" s="53">
        <f t="shared" si="118"/>
        <v>0</v>
      </c>
      <c r="AB655" s="53">
        <f>IF(C655=A_Stammdaten!$B$12,D_SAV!$Q655-D_SAV!$AC655,HLOOKUP(A_Stammdaten!$B$12-1,$AD$4:$AJ$1000,ROW(C655)-3,FALSE)-$AC655)</f>
        <v>0</v>
      </c>
      <c r="AC655" s="53">
        <f>HLOOKUP(A_Stammdaten!$B$12,$AD$4:$AJ$1000,ROW(C655)-3,FALSE)</f>
        <v>0</v>
      </c>
      <c r="AD655" s="53">
        <f t="shared" si="121"/>
        <v>0</v>
      </c>
      <c r="AE655" s="53">
        <f t="shared" si="122"/>
        <v>0</v>
      </c>
      <c r="AF655" s="53">
        <f t="shared" si="123"/>
        <v>0</v>
      </c>
      <c r="AG655" s="53">
        <f t="shared" si="124"/>
        <v>0</v>
      </c>
      <c r="AH655" s="53">
        <f t="shared" si="125"/>
        <v>0</v>
      </c>
      <c r="AI655" s="53">
        <f t="shared" si="126"/>
        <v>0</v>
      </c>
      <c r="AJ655" s="53">
        <f t="shared" si="127"/>
        <v>0</v>
      </c>
    </row>
    <row r="656" spans="1:36" x14ac:dyDescent="0.25">
      <c r="A656" s="19"/>
      <c r="B656" s="19"/>
      <c r="C656" s="37"/>
      <c r="D656" s="19"/>
      <c r="E656" s="19"/>
      <c r="F656" s="19"/>
      <c r="G656" s="19"/>
      <c r="H656" s="19"/>
      <c r="I656" s="19"/>
      <c r="J656" s="19"/>
      <c r="K656" s="19"/>
      <c r="L656" s="19"/>
      <c r="M656" s="81">
        <f>IF(C656&gt;A_Stammdaten!$B$12,0,SUM(D656,E656,G656,I656:J656)-SUM(F656,H656,K656:L656))</f>
        <v>0</v>
      </c>
      <c r="N656" s="19"/>
      <c r="O656" s="19"/>
      <c r="P656" s="19"/>
      <c r="Q656" s="81">
        <f t="shared" si="128"/>
        <v>0</v>
      </c>
      <c r="R656" s="82">
        <f>IF(ISBLANK($B656),0,VLOOKUP($B656,Listen!$A$2:$C$45,2,FALSE))</f>
        <v>0</v>
      </c>
      <c r="S656" s="82">
        <f>IF(ISBLANK($B656),0,VLOOKUP($B656,Listen!$A$2:$C$45,3,FALSE))</f>
        <v>0</v>
      </c>
      <c r="T656" s="51">
        <f t="shared" si="120"/>
        <v>0</v>
      </c>
      <c r="U656" s="51">
        <f t="shared" si="119"/>
        <v>0</v>
      </c>
      <c r="V656" s="51">
        <f t="shared" si="119"/>
        <v>0</v>
      </c>
      <c r="W656" s="51">
        <f t="shared" si="119"/>
        <v>0</v>
      </c>
      <c r="X656" s="51">
        <f t="shared" si="119"/>
        <v>0</v>
      </c>
      <c r="Y656" s="51">
        <f t="shared" si="119"/>
        <v>0</v>
      </c>
      <c r="Z656" s="51">
        <f t="shared" si="119"/>
        <v>0</v>
      </c>
      <c r="AA656" s="53">
        <f t="shared" si="118"/>
        <v>0</v>
      </c>
      <c r="AB656" s="53">
        <f>IF(C656=A_Stammdaten!$B$12,D_SAV!$Q656-D_SAV!$AC656,HLOOKUP(A_Stammdaten!$B$12-1,$AD$4:$AJ$1000,ROW(C656)-3,FALSE)-$AC656)</f>
        <v>0</v>
      </c>
      <c r="AC656" s="53">
        <f>HLOOKUP(A_Stammdaten!$B$12,$AD$4:$AJ$1000,ROW(C656)-3,FALSE)</f>
        <v>0</v>
      </c>
      <c r="AD656" s="53">
        <f t="shared" si="121"/>
        <v>0</v>
      </c>
      <c r="AE656" s="53">
        <f t="shared" si="122"/>
        <v>0</v>
      </c>
      <c r="AF656" s="53">
        <f t="shared" si="123"/>
        <v>0</v>
      </c>
      <c r="AG656" s="53">
        <f t="shared" si="124"/>
        <v>0</v>
      </c>
      <c r="AH656" s="53">
        <f t="shared" si="125"/>
        <v>0</v>
      </c>
      <c r="AI656" s="53">
        <f t="shared" si="126"/>
        <v>0</v>
      </c>
      <c r="AJ656" s="53">
        <f t="shared" si="127"/>
        <v>0</v>
      </c>
    </row>
    <row r="657" spans="1:36" x14ac:dyDescent="0.25">
      <c r="A657" s="19"/>
      <c r="B657" s="19"/>
      <c r="C657" s="37"/>
      <c r="D657" s="19"/>
      <c r="E657" s="19"/>
      <c r="F657" s="19"/>
      <c r="G657" s="19"/>
      <c r="H657" s="19"/>
      <c r="I657" s="19"/>
      <c r="J657" s="19"/>
      <c r="K657" s="19"/>
      <c r="L657" s="19"/>
      <c r="M657" s="81">
        <f>IF(C657&gt;A_Stammdaten!$B$12,0,SUM(D657,E657,G657,I657:J657)-SUM(F657,H657,K657:L657))</f>
        <v>0</v>
      </c>
      <c r="N657" s="19"/>
      <c r="O657" s="19"/>
      <c r="P657" s="19"/>
      <c r="Q657" s="81">
        <f t="shared" si="128"/>
        <v>0</v>
      </c>
      <c r="R657" s="82">
        <f>IF(ISBLANK($B657),0,VLOOKUP($B657,Listen!$A$2:$C$45,2,FALSE))</f>
        <v>0</v>
      </c>
      <c r="S657" s="82">
        <f>IF(ISBLANK($B657),0,VLOOKUP($B657,Listen!$A$2:$C$45,3,FALSE))</f>
        <v>0</v>
      </c>
      <c r="T657" s="51">
        <f t="shared" si="120"/>
        <v>0</v>
      </c>
      <c r="U657" s="51">
        <f t="shared" si="119"/>
        <v>0</v>
      </c>
      <c r="V657" s="51">
        <f t="shared" si="119"/>
        <v>0</v>
      </c>
      <c r="W657" s="51">
        <f t="shared" si="119"/>
        <v>0</v>
      </c>
      <c r="X657" s="51">
        <f t="shared" si="119"/>
        <v>0</v>
      </c>
      <c r="Y657" s="51">
        <f t="shared" si="119"/>
        <v>0</v>
      </c>
      <c r="Z657" s="51">
        <f t="shared" si="119"/>
        <v>0</v>
      </c>
      <c r="AA657" s="53">
        <f t="shared" si="118"/>
        <v>0</v>
      </c>
      <c r="AB657" s="53">
        <f>IF(C657=A_Stammdaten!$B$12,D_SAV!$Q657-D_SAV!$AC657,HLOOKUP(A_Stammdaten!$B$12-1,$AD$4:$AJ$1000,ROW(C657)-3,FALSE)-$AC657)</f>
        <v>0</v>
      </c>
      <c r="AC657" s="53">
        <f>HLOOKUP(A_Stammdaten!$B$12,$AD$4:$AJ$1000,ROW(C657)-3,FALSE)</f>
        <v>0</v>
      </c>
      <c r="AD657" s="53">
        <f t="shared" si="121"/>
        <v>0</v>
      </c>
      <c r="AE657" s="53">
        <f t="shared" si="122"/>
        <v>0</v>
      </c>
      <c r="AF657" s="53">
        <f t="shared" si="123"/>
        <v>0</v>
      </c>
      <c r="AG657" s="53">
        <f t="shared" si="124"/>
        <v>0</v>
      </c>
      <c r="AH657" s="53">
        <f t="shared" si="125"/>
        <v>0</v>
      </c>
      <c r="AI657" s="53">
        <f t="shared" si="126"/>
        <v>0</v>
      </c>
      <c r="AJ657" s="53">
        <f t="shared" si="127"/>
        <v>0</v>
      </c>
    </row>
    <row r="658" spans="1:36" x14ac:dyDescent="0.25">
      <c r="A658" s="19"/>
      <c r="B658" s="19"/>
      <c r="C658" s="37"/>
      <c r="D658" s="19"/>
      <c r="E658" s="19"/>
      <c r="F658" s="19"/>
      <c r="G658" s="19"/>
      <c r="H658" s="19"/>
      <c r="I658" s="19"/>
      <c r="J658" s="19"/>
      <c r="K658" s="19"/>
      <c r="L658" s="19"/>
      <c r="M658" s="81">
        <f>IF(C658&gt;A_Stammdaten!$B$12,0,SUM(D658,E658,G658,I658:J658)-SUM(F658,H658,K658:L658))</f>
        <v>0</v>
      </c>
      <c r="N658" s="19"/>
      <c r="O658" s="19"/>
      <c r="P658" s="19"/>
      <c r="Q658" s="81">
        <f t="shared" si="128"/>
        <v>0</v>
      </c>
      <c r="R658" s="82">
        <f>IF(ISBLANK($B658),0,VLOOKUP($B658,Listen!$A$2:$C$45,2,FALSE))</f>
        <v>0</v>
      </c>
      <c r="S658" s="82">
        <f>IF(ISBLANK($B658),0,VLOOKUP($B658,Listen!$A$2:$C$45,3,FALSE))</f>
        <v>0</v>
      </c>
      <c r="T658" s="51">
        <f t="shared" si="120"/>
        <v>0</v>
      </c>
      <c r="U658" s="51">
        <f t="shared" si="119"/>
        <v>0</v>
      </c>
      <c r="V658" s="51">
        <f t="shared" si="119"/>
        <v>0</v>
      </c>
      <c r="W658" s="51">
        <f t="shared" si="119"/>
        <v>0</v>
      </c>
      <c r="X658" s="51">
        <f t="shared" si="119"/>
        <v>0</v>
      </c>
      <c r="Y658" s="51">
        <f t="shared" si="119"/>
        <v>0</v>
      </c>
      <c r="Z658" s="51">
        <f t="shared" si="119"/>
        <v>0</v>
      </c>
      <c r="AA658" s="53">
        <f t="shared" si="118"/>
        <v>0</v>
      </c>
      <c r="AB658" s="53">
        <f>IF(C658=A_Stammdaten!$B$12,D_SAV!$Q658-D_SAV!$AC658,HLOOKUP(A_Stammdaten!$B$12-1,$AD$4:$AJ$1000,ROW(C658)-3,FALSE)-$AC658)</f>
        <v>0</v>
      </c>
      <c r="AC658" s="53">
        <f>HLOOKUP(A_Stammdaten!$B$12,$AD$4:$AJ$1000,ROW(C658)-3,FALSE)</f>
        <v>0</v>
      </c>
      <c r="AD658" s="53">
        <f t="shared" si="121"/>
        <v>0</v>
      </c>
      <c r="AE658" s="53">
        <f t="shared" si="122"/>
        <v>0</v>
      </c>
      <c r="AF658" s="53">
        <f t="shared" si="123"/>
        <v>0</v>
      </c>
      <c r="AG658" s="53">
        <f t="shared" si="124"/>
        <v>0</v>
      </c>
      <c r="AH658" s="53">
        <f t="shared" si="125"/>
        <v>0</v>
      </c>
      <c r="AI658" s="53">
        <f t="shared" si="126"/>
        <v>0</v>
      </c>
      <c r="AJ658" s="53">
        <f t="shared" si="127"/>
        <v>0</v>
      </c>
    </row>
    <row r="659" spans="1:36" x14ac:dyDescent="0.25">
      <c r="A659" s="19"/>
      <c r="B659" s="19"/>
      <c r="C659" s="37"/>
      <c r="D659" s="19"/>
      <c r="E659" s="19"/>
      <c r="F659" s="19"/>
      <c r="G659" s="19"/>
      <c r="H659" s="19"/>
      <c r="I659" s="19"/>
      <c r="J659" s="19"/>
      <c r="K659" s="19"/>
      <c r="L659" s="19"/>
      <c r="M659" s="81">
        <f>IF(C659&gt;A_Stammdaten!$B$12,0,SUM(D659,E659,G659,I659:J659)-SUM(F659,H659,K659:L659))</f>
        <v>0</v>
      </c>
      <c r="N659" s="19"/>
      <c r="O659" s="19"/>
      <c r="P659" s="19"/>
      <c r="Q659" s="81">
        <f t="shared" si="128"/>
        <v>0</v>
      </c>
      <c r="R659" s="82">
        <f>IF(ISBLANK($B659),0,VLOOKUP($B659,Listen!$A$2:$C$45,2,FALSE))</f>
        <v>0</v>
      </c>
      <c r="S659" s="82">
        <f>IF(ISBLANK($B659),0,VLOOKUP($B659,Listen!$A$2:$C$45,3,FALSE))</f>
        <v>0</v>
      </c>
      <c r="T659" s="51">
        <f t="shared" si="120"/>
        <v>0</v>
      </c>
      <c r="U659" s="51">
        <f t="shared" si="119"/>
        <v>0</v>
      </c>
      <c r="V659" s="51">
        <f t="shared" si="119"/>
        <v>0</v>
      </c>
      <c r="W659" s="51">
        <f t="shared" si="119"/>
        <v>0</v>
      </c>
      <c r="X659" s="51">
        <f t="shared" si="119"/>
        <v>0</v>
      </c>
      <c r="Y659" s="51">
        <f t="shared" si="119"/>
        <v>0</v>
      </c>
      <c r="Z659" s="51">
        <f t="shared" si="119"/>
        <v>0</v>
      </c>
      <c r="AA659" s="53">
        <f t="shared" si="118"/>
        <v>0</v>
      </c>
      <c r="AB659" s="53">
        <f>IF(C659=A_Stammdaten!$B$12,D_SAV!$Q659-D_SAV!$AC659,HLOOKUP(A_Stammdaten!$B$12-1,$AD$4:$AJ$1000,ROW(C659)-3,FALSE)-$AC659)</f>
        <v>0</v>
      </c>
      <c r="AC659" s="53">
        <f>HLOOKUP(A_Stammdaten!$B$12,$AD$4:$AJ$1000,ROW(C659)-3,FALSE)</f>
        <v>0</v>
      </c>
      <c r="AD659" s="53">
        <f t="shared" si="121"/>
        <v>0</v>
      </c>
      <c r="AE659" s="53">
        <f t="shared" si="122"/>
        <v>0</v>
      </c>
      <c r="AF659" s="53">
        <f t="shared" si="123"/>
        <v>0</v>
      </c>
      <c r="AG659" s="53">
        <f t="shared" si="124"/>
        <v>0</v>
      </c>
      <c r="AH659" s="53">
        <f t="shared" si="125"/>
        <v>0</v>
      </c>
      <c r="AI659" s="53">
        <f t="shared" si="126"/>
        <v>0</v>
      </c>
      <c r="AJ659" s="53">
        <f t="shared" si="127"/>
        <v>0</v>
      </c>
    </row>
    <row r="660" spans="1:36" x14ac:dyDescent="0.25">
      <c r="A660" s="19"/>
      <c r="B660" s="19"/>
      <c r="C660" s="37"/>
      <c r="D660" s="19"/>
      <c r="E660" s="19"/>
      <c r="F660" s="19"/>
      <c r="G660" s="19"/>
      <c r="H660" s="19"/>
      <c r="I660" s="19"/>
      <c r="J660" s="19"/>
      <c r="K660" s="19"/>
      <c r="L660" s="19"/>
      <c r="M660" s="81">
        <f>IF(C660&gt;A_Stammdaten!$B$12,0,SUM(D660,E660,G660,I660:J660)-SUM(F660,H660,K660:L660))</f>
        <v>0</v>
      </c>
      <c r="N660" s="19"/>
      <c r="O660" s="19"/>
      <c r="P660" s="19"/>
      <c r="Q660" s="81">
        <f t="shared" si="128"/>
        <v>0</v>
      </c>
      <c r="R660" s="82">
        <f>IF(ISBLANK($B660),0,VLOOKUP($B660,Listen!$A$2:$C$45,2,FALSE))</f>
        <v>0</v>
      </c>
      <c r="S660" s="82">
        <f>IF(ISBLANK($B660),0,VLOOKUP($B660,Listen!$A$2:$C$45,3,FALSE))</f>
        <v>0</v>
      </c>
      <c r="T660" s="51">
        <f t="shared" si="120"/>
        <v>0</v>
      </c>
      <c r="U660" s="51">
        <f t="shared" si="119"/>
        <v>0</v>
      </c>
      <c r="V660" s="51">
        <f t="shared" si="119"/>
        <v>0</v>
      </c>
      <c r="W660" s="51">
        <f t="shared" si="119"/>
        <v>0</v>
      </c>
      <c r="X660" s="51">
        <f t="shared" si="119"/>
        <v>0</v>
      </c>
      <c r="Y660" s="51">
        <f t="shared" si="119"/>
        <v>0</v>
      </c>
      <c r="Z660" s="51">
        <f t="shared" si="119"/>
        <v>0</v>
      </c>
      <c r="AA660" s="53">
        <f t="shared" si="118"/>
        <v>0</v>
      </c>
      <c r="AB660" s="53">
        <f>IF(C660=A_Stammdaten!$B$12,D_SAV!$Q660-D_SAV!$AC660,HLOOKUP(A_Stammdaten!$B$12-1,$AD$4:$AJ$1000,ROW(C660)-3,FALSE)-$AC660)</f>
        <v>0</v>
      </c>
      <c r="AC660" s="53">
        <f>HLOOKUP(A_Stammdaten!$B$12,$AD$4:$AJ$1000,ROW(C660)-3,FALSE)</f>
        <v>0</v>
      </c>
      <c r="AD660" s="53">
        <f t="shared" si="121"/>
        <v>0</v>
      </c>
      <c r="AE660" s="53">
        <f t="shared" si="122"/>
        <v>0</v>
      </c>
      <c r="AF660" s="53">
        <f t="shared" si="123"/>
        <v>0</v>
      </c>
      <c r="AG660" s="53">
        <f t="shared" si="124"/>
        <v>0</v>
      </c>
      <c r="AH660" s="53">
        <f t="shared" si="125"/>
        <v>0</v>
      </c>
      <c r="AI660" s="53">
        <f t="shared" si="126"/>
        <v>0</v>
      </c>
      <c r="AJ660" s="53">
        <f t="shared" si="127"/>
        <v>0</v>
      </c>
    </row>
    <row r="661" spans="1:36" x14ac:dyDescent="0.25">
      <c r="A661" s="19"/>
      <c r="B661" s="19"/>
      <c r="C661" s="37"/>
      <c r="D661" s="19"/>
      <c r="E661" s="19"/>
      <c r="F661" s="19"/>
      <c r="G661" s="19"/>
      <c r="H661" s="19"/>
      <c r="I661" s="19"/>
      <c r="J661" s="19"/>
      <c r="K661" s="19"/>
      <c r="L661" s="19"/>
      <c r="M661" s="81">
        <f>IF(C661&gt;A_Stammdaten!$B$12,0,SUM(D661,E661,G661,I661:J661)-SUM(F661,H661,K661:L661))</f>
        <v>0</v>
      </c>
      <c r="N661" s="19"/>
      <c r="O661" s="19"/>
      <c r="P661" s="19"/>
      <c r="Q661" s="81">
        <f t="shared" si="128"/>
        <v>0</v>
      </c>
      <c r="R661" s="82">
        <f>IF(ISBLANK($B661),0,VLOOKUP($B661,Listen!$A$2:$C$45,2,FALSE))</f>
        <v>0</v>
      </c>
      <c r="S661" s="82">
        <f>IF(ISBLANK($B661),0,VLOOKUP($B661,Listen!$A$2:$C$45,3,FALSE))</f>
        <v>0</v>
      </c>
      <c r="T661" s="51">
        <f t="shared" si="120"/>
        <v>0</v>
      </c>
      <c r="U661" s="51">
        <f t="shared" si="119"/>
        <v>0</v>
      </c>
      <c r="V661" s="51">
        <f t="shared" si="119"/>
        <v>0</v>
      </c>
      <c r="W661" s="51">
        <f t="shared" si="119"/>
        <v>0</v>
      </c>
      <c r="X661" s="51">
        <f t="shared" si="119"/>
        <v>0</v>
      </c>
      <c r="Y661" s="51">
        <f t="shared" si="119"/>
        <v>0</v>
      </c>
      <c r="Z661" s="51">
        <f t="shared" si="119"/>
        <v>0</v>
      </c>
      <c r="AA661" s="53">
        <f t="shared" si="118"/>
        <v>0</v>
      </c>
      <c r="AB661" s="53">
        <f>IF(C661=A_Stammdaten!$B$12,D_SAV!$Q661-D_SAV!$AC661,HLOOKUP(A_Stammdaten!$B$12-1,$AD$4:$AJ$1000,ROW(C661)-3,FALSE)-$AC661)</f>
        <v>0</v>
      </c>
      <c r="AC661" s="53">
        <f>HLOOKUP(A_Stammdaten!$B$12,$AD$4:$AJ$1000,ROW(C661)-3,FALSE)</f>
        <v>0</v>
      </c>
      <c r="AD661" s="53">
        <f t="shared" si="121"/>
        <v>0</v>
      </c>
      <c r="AE661" s="53">
        <f t="shared" si="122"/>
        <v>0</v>
      </c>
      <c r="AF661" s="53">
        <f t="shared" si="123"/>
        <v>0</v>
      </c>
      <c r="AG661" s="53">
        <f t="shared" si="124"/>
        <v>0</v>
      </c>
      <c r="AH661" s="53">
        <f t="shared" si="125"/>
        <v>0</v>
      </c>
      <c r="AI661" s="53">
        <f t="shared" si="126"/>
        <v>0</v>
      </c>
      <c r="AJ661" s="53">
        <f t="shared" si="127"/>
        <v>0</v>
      </c>
    </row>
    <row r="662" spans="1:36" x14ac:dyDescent="0.25">
      <c r="A662" s="19"/>
      <c r="B662" s="19"/>
      <c r="C662" s="37"/>
      <c r="D662" s="19"/>
      <c r="E662" s="19"/>
      <c r="F662" s="19"/>
      <c r="G662" s="19"/>
      <c r="H662" s="19"/>
      <c r="I662" s="19"/>
      <c r="J662" s="19"/>
      <c r="K662" s="19"/>
      <c r="L662" s="19"/>
      <c r="M662" s="81">
        <f>IF(C662&gt;A_Stammdaten!$B$12,0,SUM(D662,E662,G662,I662:J662)-SUM(F662,H662,K662:L662))</f>
        <v>0</v>
      </c>
      <c r="N662" s="19"/>
      <c r="O662" s="19"/>
      <c r="P662" s="19"/>
      <c r="Q662" s="81">
        <f t="shared" si="128"/>
        <v>0</v>
      </c>
      <c r="R662" s="82">
        <f>IF(ISBLANK($B662),0,VLOOKUP($B662,Listen!$A$2:$C$45,2,FALSE))</f>
        <v>0</v>
      </c>
      <c r="S662" s="82">
        <f>IF(ISBLANK($B662),0,VLOOKUP($B662,Listen!$A$2:$C$45,3,FALSE))</f>
        <v>0</v>
      </c>
      <c r="T662" s="51">
        <f t="shared" si="120"/>
        <v>0</v>
      </c>
      <c r="U662" s="51">
        <f t="shared" si="119"/>
        <v>0</v>
      </c>
      <c r="V662" s="51">
        <f t="shared" si="119"/>
        <v>0</v>
      </c>
      <c r="W662" s="51">
        <f t="shared" si="119"/>
        <v>0</v>
      </c>
      <c r="X662" s="51">
        <f t="shared" si="119"/>
        <v>0</v>
      </c>
      <c r="Y662" s="51">
        <f t="shared" si="119"/>
        <v>0</v>
      </c>
      <c r="Z662" s="51">
        <f t="shared" si="119"/>
        <v>0</v>
      </c>
      <c r="AA662" s="53">
        <f t="shared" si="118"/>
        <v>0</v>
      </c>
      <c r="AB662" s="53">
        <f>IF(C662=A_Stammdaten!$B$12,D_SAV!$Q662-D_SAV!$AC662,HLOOKUP(A_Stammdaten!$B$12-1,$AD$4:$AJ$1000,ROW(C662)-3,FALSE)-$AC662)</f>
        <v>0</v>
      </c>
      <c r="AC662" s="53">
        <f>HLOOKUP(A_Stammdaten!$B$12,$AD$4:$AJ$1000,ROW(C662)-3,FALSE)</f>
        <v>0</v>
      </c>
      <c r="AD662" s="53">
        <f t="shared" si="121"/>
        <v>0</v>
      </c>
      <c r="AE662" s="53">
        <f t="shared" si="122"/>
        <v>0</v>
      </c>
      <c r="AF662" s="53">
        <f t="shared" si="123"/>
        <v>0</v>
      </c>
      <c r="AG662" s="53">
        <f t="shared" si="124"/>
        <v>0</v>
      </c>
      <c r="AH662" s="53">
        <f t="shared" si="125"/>
        <v>0</v>
      </c>
      <c r="AI662" s="53">
        <f t="shared" si="126"/>
        <v>0</v>
      </c>
      <c r="AJ662" s="53">
        <f t="shared" si="127"/>
        <v>0</v>
      </c>
    </row>
    <row r="663" spans="1:36" x14ac:dyDescent="0.25">
      <c r="A663" s="19"/>
      <c r="B663" s="19"/>
      <c r="C663" s="37"/>
      <c r="D663" s="19"/>
      <c r="E663" s="19"/>
      <c r="F663" s="19"/>
      <c r="G663" s="19"/>
      <c r="H663" s="19"/>
      <c r="I663" s="19"/>
      <c r="J663" s="19"/>
      <c r="K663" s="19"/>
      <c r="L663" s="19"/>
      <c r="M663" s="81">
        <f>IF(C663&gt;A_Stammdaten!$B$12,0,SUM(D663,E663,G663,I663:J663)-SUM(F663,H663,K663:L663))</f>
        <v>0</v>
      </c>
      <c r="N663" s="19"/>
      <c r="O663" s="19"/>
      <c r="P663" s="19"/>
      <c r="Q663" s="81">
        <f t="shared" si="128"/>
        <v>0</v>
      </c>
      <c r="R663" s="82">
        <f>IF(ISBLANK($B663),0,VLOOKUP($B663,Listen!$A$2:$C$45,2,FALSE))</f>
        <v>0</v>
      </c>
      <c r="S663" s="82">
        <f>IF(ISBLANK($B663),0,VLOOKUP($B663,Listen!$A$2:$C$45,3,FALSE))</f>
        <v>0</v>
      </c>
      <c r="T663" s="51">
        <f t="shared" si="120"/>
        <v>0</v>
      </c>
      <c r="U663" s="51">
        <f t="shared" si="119"/>
        <v>0</v>
      </c>
      <c r="V663" s="51">
        <f t="shared" si="119"/>
        <v>0</v>
      </c>
      <c r="W663" s="51">
        <f t="shared" ref="U663:Z705" si="129">$R663</f>
        <v>0</v>
      </c>
      <c r="X663" s="51">
        <f t="shared" si="129"/>
        <v>0</v>
      </c>
      <c r="Y663" s="51">
        <f t="shared" si="129"/>
        <v>0</v>
      </c>
      <c r="Z663" s="51">
        <f t="shared" si="129"/>
        <v>0</v>
      </c>
      <c r="AA663" s="53">
        <f t="shared" si="118"/>
        <v>0</v>
      </c>
      <c r="AB663" s="53">
        <f>IF(C663=A_Stammdaten!$B$12,D_SAV!$Q663-D_SAV!$AC663,HLOOKUP(A_Stammdaten!$B$12-1,$AD$4:$AJ$1000,ROW(C663)-3,FALSE)-$AC663)</f>
        <v>0</v>
      </c>
      <c r="AC663" s="53">
        <f>HLOOKUP(A_Stammdaten!$B$12,$AD$4:$AJ$1000,ROW(C663)-3,FALSE)</f>
        <v>0</v>
      </c>
      <c r="AD663" s="53">
        <f t="shared" si="121"/>
        <v>0</v>
      </c>
      <c r="AE663" s="53">
        <f t="shared" si="122"/>
        <v>0</v>
      </c>
      <c r="AF663" s="53">
        <f t="shared" si="123"/>
        <v>0</v>
      </c>
      <c r="AG663" s="53">
        <f t="shared" si="124"/>
        <v>0</v>
      </c>
      <c r="AH663" s="53">
        <f t="shared" si="125"/>
        <v>0</v>
      </c>
      <c r="AI663" s="53">
        <f t="shared" si="126"/>
        <v>0</v>
      </c>
      <c r="AJ663" s="53">
        <f t="shared" si="127"/>
        <v>0</v>
      </c>
    </row>
    <row r="664" spans="1:36" x14ac:dyDescent="0.25">
      <c r="A664" s="19"/>
      <c r="B664" s="19"/>
      <c r="C664" s="37"/>
      <c r="D664" s="19"/>
      <c r="E664" s="19"/>
      <c r="F664" s="19"/>
      <c r="G664" s="19"/>
      <c r="H664" s="19"/>
      <c r="I664" s="19"/>
      <c r="J664" s="19"/>
      <c r="K664" s="19"/>
      <c r="L664" s="19"/>
      <c r="M664" s="81">
        <f>IF(C664&gt;A_Stammdaten!$B$12,0,SUM(D664,E664,G664,I664:J664)-SUM(F664,H664,K664:L664))</f>
        <v>0</v>
      </c>
      <c r="N664" s="19"/>
      <c r="O664" s="19"/>
      <c r="P664" s="19"/>
      <c r="Q664" s="81">
        <f t="shared" si="128"/>
        <v>0</v>
      </c>
      <c r="R664" s="82">
        <f>IF(ISBLANK($B664),0,VLOOKUP($B664,Listen!$A$2:$C$45,2,FALSE))</f>
        <v>0</v>
      </c>
      <c r="S664" s="82">
        <f>IF(ISBLANK($B664),0,VLOOKUP($B664,Listen!$A$2:$C$45,3,FALSE))</f>
        <v>0</v>
      </c>
      <c r="T664" s="51">
        <f t="shared" si="120"/>
        <v>0</v>
      </c>
      <c r="U664" s="51">
        <f t="shared" si="129"/>
        <v>0</v>
      </c>
      <c r="V664" s="51">
        <f t="shared" si="129"/>
        <v>0</v>
      </c>
      <c r="W664" s="51">
        <f t="shared" si="129"/>
        <v>0</v>
      </c>
      <c r="X664" s="51">
        <f t="shared" si="129"/>
        <v>0</v>
      </c>
      <c r="Y664" s="51">
        <f t="shared" si="129"/>
        <v>0</v>
      </c>
      <c r="Z664" s="51">
        <f t="shared" si="129"/>
        <v>0</v>
      </c>
      <c r="AA664" s="53">
        <f t="shared" si="118"/>
        <v>0</v>
      </c>
      <c r="AB664" s="53">
        <f>IF(C664=A_Stammdaten!$B$12,D_SAV!$Q664-D_SAV!$AC664,HLOOKUP(A_Stammdaten!$B$12-1,$AD$4:$AJ$1000,ROW(C664)-3,FALSE)-$AC664)</f>
        <v>0</v>
      </c>
      <c r="AC664" s="53">
        <f>HLOOKUP(A_Stammdaten!$B$12,$AD$4:$AJ$1000,ROW(C664)-3,FALSE)</f>
        <v>0</v>
      </c>
      <c r="AD664" s="53">
        <f t="shared" si="121"/>
        <v>0</v>
      </c>
      <c r="AE664" s="53">
        <f t="shared" si="122"/>
        <v>0</v>
      </c>
      <c r="AF664" s="53">
        <f t="shared" si="123"/>
        <v>0</v>
      </c>
      <c r="AG664" s="53">
        <f t="shared" si="124"/>
        <v>0</v>
      </c>
      <c r="AH664" s="53">
        <f t="shared" si="125"/>
        <v>0</v>
      </c>
      <c r="AI664" s="53">
        <f t="shared" si="126"/>
        <v>0</v>
      </c>
      <c r="AJ664" s="53">
        <f t="shared" si="127"/>
        <v>0</v>
      </c>
    </row>
    <row r="665" spans="1:36" x14ac:dyDescent="0.25">
      <c r="A665" s="19"/>
      <c r="B665" s="19"/>
      <c r="C665" s="37"/>
      <c r="D665" s="19"/>
      <c r="E665" s="19"/>
      <c r="F665" s="19"/>
      <c r="G665" s="19"/>
      <c r="H665" s="19"/>
      <c r="I665" s="19"/>
      <c r="J665" s="19"/>
      <c r="K665" s="19"/>
      <c r="L665" s="19"/>
      <c r="M665" s="81">
        <f>IF(C665&gt;A_Stammdaten!$B$12,0,SUM(D665,E665,G665,I665:J665)-SUM(F665,H665,K665:L665))</f>
        <v>0</v>
      </c>
      <c r="N665" s="19"/>
      <c r="O665" s="19"/>
      <c r="P665" s="19"/>
      <c r="Q665" s="81">
        <f t="shared" si="128"/>
        <v>0</v>
      </c>
      <c r="R665" s="82">
        <f>IF(ISBLANK($B665),0,VLOOKUP($B665,Listen!$A$2:$C$45,2,FALSE))</f>
        <v>0</v>
      </c>
      <c r="S665" s="82">
        <f>IF(ISBLANK($B665),0,VLOOKUP($B665,Listen!$A$2:$C$45,3,FALSE))</f>
        <v>0</v>
      </c>
      <c r="T665" s="51">
        <f t="shared" si="120"/>
        <v>0</v>
      </c>
      <c r="U665" s="51">
        <f t="shared" si="129"/>
        <v>0</v>
      </c>
      <c r="V665" s="51">
        <f t="shared" si="129"/>
        <v>0</v>
      </c>
      <c r="W665" s="51">
        <f t="shared" si="129"/>
        <v>0</v>
      </c>
      <c r="X665" s="51">
        <f t="shared" si="129"/>
        <v>0</v>
      </c>
      <c r="Y665" s="51">
        <f t="shared" si="129"/>
        <v>0</v>
      </c>
      <c r="Z665" s="51">
        <f t="shared" si="129"/>
        <v>0</v>
      </c>
      <c r="AA665" s="53">
        <f t="shared" si="118"/>
        <v>0</v>
      </c>
      <c r="AB665" s="53">
        <f>IF(C665=A_Stammdaten!$B$12,D_SAV!$Q665-D_SAV!$AC665,HLOOKUP(A_Stammdaten!$B$12-1,$AD$4:$AJ$1000,ROW(C665)-3,FALSE)-$AC665)</f>
        <v>0</v>
      </c>
      <c r="AC665" s="53">
        <f>HLOOKUP(A_Stammdaten!$B$12,$AD$4:$AJ$1000,ROW(C665)-3,FALSE)</f>
        <v>0</v>
      </c>
      <c r="AD665" s="53">
        <f t="shared" si="121"/>
        <v>0</v>
      </c>
      <c r="AE665" s="53">
        <f t="shared" si="122"/>
        <v>0</v>
      </c>
      <c r="AF665" s="53">
        <f t="shared" si="123"/>
        <v>0</v>
      </c>
      <c r="AG665" s="53">
        <f t="shared" si="124"/>
        <v>0</v>
      </c>
      <c r="AH665" s="53">
        <f t="shared" si="125"/>
        <v>0</v>
      </c>
      <c r="AI665" s="53">
        <f t="shared" si="126"/>
        <v>0</v>
      </c>
      <c r="AJ665" s="53">
        <f t="shared" si="127"/>
        <v>0</v>
      </c>
    </row>
    <row r="666" spans="1:36" x14ac:dyDescent="0.25">
      <c r="A666" s="19"/>
      <c r="B666" s="19"/>
      <c r="C666" s="37"/>
      <c r="D666" s="19"/>
      <c r="E666" s="19"/>
      <c r="F666" s="19"/>
      <c r="G666" s="19"/>
      <c r="H666" s="19"/>
      <c r="I666" s="19"/>
      <c r="J666" s="19"/>
      <c r="K666" s="19"/>
      <c r="L666" s="19"/>
      <c r="M666" s="81">
        <f>IF(C666&gt;A_Stammdaten!$B$12,0,SUM(D666,E666,G666,I666:J666)-SUM(F666,H666,K666:L666))</f>
        <v>0</v>
      </c>
      <c r="N666" s="19"/>
      <c r="O666" s="19"/>
      <c r="P666" s="19"/>
      <c r="Q666" s="81">
        <f t="shared" si="128"/>
        <v>0</v>
      </c>
      <c r="R666" s="82">
        <f>IF(ISBLANK($B666),0,VLOOKUP($B666,Listen!$A$2:$C$45,2,FALSE))</f>
        <v>0</v>
      </c>
      <c r="S666" s="82">
        <f>IF(ISBLANK($B666),0,VLOOKUP($B666,Listen!$A$2:$C$45,3,FALSE))</f>
        <v>0</v>
      </c>
      <c r="T666" s="51">
        <f t="shared" si="120"/>
        <v>0</v>
      </c>
      <c r="U666" s="51">
        <f t="shared" si="129"/>
        <v>0</v>
      </c>
      <c r="V666" s="51">
        <f t="shared" si="129"/>
        <v>0</v>
      </c>
      <c r="W666" s="51">
        <f t="shared" si="129"/>
        <v>0</v>
      </c>
      <c r="X666" s="51">
        <f t="shared" si="129"/>
        <v>0</v>
      </c>
      <c r="Y666" s="51">
        <f t="shared" si="129"/>
        <v>0</v>
      </c>
      <c r="Z666" s="51">
        <f t="shared" si="129"/>
        <v>0</v>
      </c>
      <c r="AA666" s="53">
        <f t="shared" si="118"/>
        <v>0</v>
      </c>
      <c r="AB666" s="53">
        <f>IF(C666=A_Stammdaten!$B$12,D_SAV!$Q666-D_SAV!$AC666,HLOOKUP(A_Stammdaten!$B$12-1,$AD$4:$AJ$1000,ROW(C666)-3,FALSE)-$AC666)</f>
        <v>0</v>
      </c>
      <c r="AC666" s="53">
        <f>HLOOKUP(A_Stammdaten!$B$12,$AD$4:$AJ$1000,ROW(C666)-3,FALSE)</f>
        <v>0</v>
      </c>
      <c r="AD666" s="53">
        <f t="shared" si="121"/>
        <v>0</v>
      </c>
      <c r="AE666" s="53">
        <f t="shared" si="122"/>
        <v>0</v>
      </c>
      <c r="AF666" s="53">
        <f t="shared" si="123"/>
        <v>0</v>
      </c>
      <c r="AG666" s="53">
        <f t="shared" si="124"/>
        <v>0</v>
      </c>
      <c r="AH666" s="53">
        <f t="shared" si="125"/>
        <v>0</v>
      </c>
      <c r="AI666" s="53">
        <f t="shared" si="126"/>
        <v>0</v>
      </c>
      <c r="AJ666" s="53">
        <f t="shared" si="127"/>
        <v>0</v>
      </c>
    </row>
    <row r="667" spans="1:36" x14ac:dyDescent="0.25">
      <c r="A667" s="19"/>
      <c r="B667" s="19"/>
      <c r="C667" s="37"/>
      <c r="D667" s="19"/>
      <c r="E667" s="19"/>
      <c r="F667" s="19"/>
      <c r="G667" s="19"/>
      <c r="H667" s="19"/>
      <c r="I667" s="19"/>
      <c r="J667" s="19"/>
      <c r="K667" s="19"/>
      <c r="L667" s="19"/>
      <c r="M667" s="81">
        <f>IF(C667&gt;A_Stammdaten!$B$12,0,SUM(D667,E667,G667,I667:J667)-SUM(F667,H667,K667:L667))</f>
        <v>0</v>
      </c>
      <c r="N667" s="19"/>
      <c r="O667" s="19"/>
      <c r="P667" s="19"/>
      <c r="Q667" s="81">
        <f t="shared" si="128"/>
        <v>0</v>
      </c>
      <c r="R667" s="82">
        <f>IF(ISBLANK($B667),0,VLOOKUP($B667,Listen!$A$2:$C$45,2,FALSE))</f>
        <v>0</v>
      </c>
      <c r="S667" s="82">
        <f>IF(ISBLANK($B667),0,VLOOKUP($B667,Listen!$A$2:$C$45,3,FALSE))</f>
        <v>0</v>
      </c>
      <c r="T667" s="51">
        <f t="shared" si="120"/>
        <v>0</v>
      </c>
      <c r="U667" s="51">
        <f t="shared" si="129"/>
        <v>0</v>
      </c>
      <c r="V667" s="51">
        <f t="shared" si="129"/>
        <v>0</v>
      </c>
      <c r="W667" s="51">
        <f t="shared" si="129"/>
        <v>0</v>
      </c>
      <c r="X667" s="51">
        <f t="shared" si="129"/>
        <v>0</v>
      </c>
      <c r="Y667" s="51">
        <f t="shared" si="129"/>
        <v>0</v>
      </c>
      <c r="Z667" s="51">
        <f t="shared" si="129"/>
        <v>0</v>
      </c>
      <c r="AA667" s="53">
        <f t="shared" si="118"/>
        <v>0</v>
      </c>
      <c r="AB667" s="53">
        <f>IF(C667=A_Stammdaten!$B$12,D_SAV!$Q667-D_SAV!$AC667,HLOOKUP(A_Stammdaten!$B$12-1,$AD$4:$AJ$1000,ROW(C667)-3,FALSE)-$AC667)</f>
        <v>0</v>
      </c>
      <c r="AC667" s="53">
        <f>HLOOKUP(A_Stammdaten!$B$12,$AD$4:$AJ$1000,ROW(C667)-3,FALSE)</f>
        <v>0</v>
      </c>
      <c r="AD667" s="53">
        <f t="shared" si="121"/>
        <v>0</v>
      </c>
      <c r="AE667" s="53">
        <f t="shared" si="122"/>
        <v>0</v>
      </c>
      <c r="AF667" s="53">
        <f t="shared" si="123"/>
        <v>0</v>
      </c>
      <c r="AG667" s="53">
        <f t="shared" si="124"/>
        <v>0</v>
      </c>
      <c r="AH667" s="53">
        <f t="shared" si="125"/>
        <v>0</v>
      </c>
      <c r="AI667" s="53">
        <f t="shared" si="126"/>
        <v>0</v>
      </c>
      <c r="AJ667" s="53">
        <f t="shared" si="127"/>
        <v>0</v>
      </c>
    </row>
    <row r="668" spans="1:36" x14ac:dyDescent="0.25">
      <c r="A668" s="19"/>
      <c r="B668" s="19"/>
      <c r="C668" s="37"/>
      <c r="D668" s="19"/>
      <c r="E668" s="19"/>
      <c r="F668" s="19"/>
      <c r="G668" s="19"/>
      <c r="H668" s="19"/>
      <c r="I668" s="19"/>
      <c r="J668" s="19"/>
      <c r="K668" s="19"/>
      <c r="L668" s="19"/>
      <c r="M668" s="81">
        <f>IF(C668&gt;A_Stammdaten!$B$12,0,SUM(D668,E668,G668,I668:J668)-SUM(F668,H668,K668:L668))</f>
        <v>0</v>
      </c>
      <c r="N668" s="19"/>
      <c r="O668" s="19"/>
      <c r="P668" s="19"/>
      <c r="Q668" s="81">
        <f t="shared" si="128"/>
        <v>0</v>
      </c>
      <c r="R668" s="82">
        <f>IF(ISBLANK($B668),0,VLOOKUP($B668,Listen!$A$2:$C$45,2,FALSE))</f>
        <v>0</v>
      </c>
      <c r="S668" s="82">
        <f>IF(ISBLANK($B668),0,VLOOKUP($B668,Listen!$A$2:$C$45,3,FALSE))</f>
        <v>0</v>
      </c>
      <c r="T668" s="51">
        <f t="shared" si="120"/>
        <v>0</v>
      </c>
      <c r="U668" s="51">
        <f t="shared" si="129"/>
        <v>0</v>
      </c>
      <c r="V668" s="51">
        <f t="shared" si="129"/>
        <v>0</v>
      </c>
      <c r="W668" s="51">
        <f t="shared" si="129"/>
        <v>0</v>
      </c>
      <c r="X668" s="51">
        <f t="shared" si="129"/>
        <v>0</v>
      </c>
      <c r="Y668" s="51">
        <f t="shared" si="129"/>
        <v>0</v>
      </c>
      <c r="Z668" s="51">
        <f t="shared" si="129"/>
        <v>0</v>
      </c>
      <c r="AA668" s="53">
        <f t="shared" si="118"/>
        <v>0</v>
      </c>
      <c r="AB668" s="53">
        <f>IF(C668=A_Stammdaten!$B$12,D_SAV!$Q668-D_SAV!$AC668,HLOOKUP(A_Stammdaten!$B$12-1,$AD$4:$AJ$1000,ROW(C668)-3,FALSE)-$AC668)</f>
        <v>0</v>
      </c>
      <c r="AC668" s="53">
        <f>HLOOKUP(A_Stammdaten!$B$12,$AD$4:$AJ$1000,ROW(C668)-3,FALSE)</f>
        <v>0</v>
      </c>
      <c r="AD668" s="53">
        <f t="shared" si="121"/>
        <v>0</v>
      </c>
      <c r="AE668" s="53">
        <f t="shared" si="122"/>
        <v>0</v>
      </c>
      <c r="AF668" s="53">
        <f t="shared" si="123"/>
        <v>0</v>
      </c>
      <c r="AG668" s="53">
        <f t="shared" si="124"/>
        <v>0</v>
      </c>
      <c r="AH668" s="53">
        <f t="shared" si="125"/>
        <v>0</v>
      </c>
      <c r="AI668" s="53">
        <f t="shared" si="126"/>
        <v>0</v>
      </c>
      <c r="AJ668" s="53">
        <f t="shared" si="127"/>
        <v>0</v>
      </c>
    </row>
    <row r="669" spans="1:36" x14ac:dyDescent="0.25">
      <c r="A669" s="19"/>
      <c r="B669" s="19"/>
      <c r="C669" s="37"/>
      <c r="D669" s="19"/>
      <c r="E669" s="19"/>
      <c r="F669" s="19"/>
      <c r="G669" s="19"/>
      <c r="H669" s="19"/>
      <c r="I669" s="19"/>
      <c r="J669" s="19"/>
      <c r="K669" s="19"/>
      <c r="L669" s="19"/>
      <c r="M669" s="81">
        <f>IF(C669&gt;A_Stammdaten!$B$12,0,SUM(D669,E669,G669,I669:J669)-SUM(F669,H669,K669:L669))</f>
        <v>0</v>
      </c>
      <c r="N669" s="19"/>
      <c r="O669" s="19"/>
      <c r="P669" s="19"/>
      <c r="Q669" s="81">
        <f t="shared" si="128"/>
        <v>0</v>
      </c>
      <c r="R669" s="82">
        <f>IF(ISBLANK($B669),0,VLOOKUP($B669,Listen!$A$2:$C$45,2,FALSE))</f>
        <v>0</v>
      </c>
      <c r="S669" s="82">
        <f>IF(ISBLANK($B669),0,VLOOKUP($B669,Listen!$A$2:$C$45,3,FALSE))</f>
        <v>0</v>
      </c>
      <c r="T669" s="51">
        <f t="shared" si="120"/>
        <v>0</v>
      </c>
      <c r="U669" s="51">
        <f t="shared" si="129"/>
        <v>0</v>
      </c>
      <c r="V669" s="51">
        <f t="shared" si="129"/>
        <v>0</v>
      </c>
      <c r="W669" s="51">
        <f t="shared" si="129"/>
        <v>0</v>
      </c>
      <c r="X669" s="51">
        <f t="shared" si="129"/>
        <v>0</v>
      </c>
      <c r="Y669" s="51">
        <f t="shared" si="129"/>
        <v>0</v>
      </c>
      <c r="Z669" s="51">
        <f t="shared" si="129"/>
        <v>0</v>
      </c>
      <c r="AA669" s="53">
        <f t="shared" si="118"/>
        <v>0</v>
      </c>
      <c r="AB669" s="53">
        <f>IF(C669=A_Stammdaten!$B$12,D_SAV!$Q669-D_SAV!$AC669,HLOOKUP(A_Stammdaten!$B$12-1,$AD$4:$AJ$1000,ROW(C669)-3,FALSE)-$AC669)</f>
        <v>0</v>
      </c>
      <c r="AC669" s="53">
        <f>HLOOKUP(A_Stammdaten!$B$12,$AD$4:$AJ$1000,ROW(C669)-3,FALSE)</f>
        <v>0</v>
      </c>
      <c r="AD669" s="53">
        <f t="shared" si="121"/>
        <v>0</v>
      </c>
      <c r="AE669" s="53">
        <f t="shared" si="122"/>
        <v>0</v>
      </c>
      <c r="AF669" s="53">
        <f t="shared" si="123"/>
        <v>0</v>
      </c>
      <c r="AG669" s="53">
        <f t="shared" si="124"/>
        <v>0</v>
      </c>
      <c r="AH669" s="53">
        <f t="shared" si="125"/>
        <v>0</v>
      </c>
      <c r="AI669" s="53">
        <f t="shared" si="126"/>
        <v>0</v>
      </c>
      <c r="AJ669" s="53">
        <f t="shared" si="127"/>
        <v>0</v>
      </c>
    </row>
    <row r="670" spans="1:36" x14ac:dyDescent="0.25">
      <c r="A670" s="19"/>
      <c r="B670" s="19"/>
      <c r="C670" s="37"/>
      <c r="D670" s="19"/>
      <c r="E670" s="19"/>
      <c r="F670" s="19"/>
      <c r="G670" s="19"/>
      <c r="H670" s="19"/>
      <c r="I670" s="19"/>
      <c r="J670" s="19"/>
      <c r="K670" s="19"/>
      <c r="L670" s="19"/>
      <c r="M670" s="81">
        <f>IF(C670&gt;A_Stammdaten!$B$12,0,SUM(D670,E670,G670,I670:J670)-SUM(F670,H670,K670:L670))</f>
        <v>0</v>
      </c>
      <c r="N670" s="19"/>
      <c r="O670" s="19"/>
      <c r="P670" s="19"/>
      <c r="Q670" s="81">
        <f t="shared" si="128"/>
        <v>0</v>
      </c>
      <c r="R670" s="82">
        <f>IF(ISBLANK($B670),0,VLOOKUP($B670,Listen!$A$2:$C$45,2,FALSE))</f>
        <v>0</v>
      </c>
      <c r="S670" s="82">
        <f>IF(ISBLANK($B670),0,VLOOKUP($B670,Listen!$A$2:$C$45,3,FALSE))</f>
        <v>0</v>
      </c>
      <c r="T670" s="51">
        <f t="shared" si="120"/>
        <v>0</v>
      </c>
      <c r="U670" s="51">
        <f t="shared" si="129"/>
        <v>0</v>
      </c>
      <c r="V670" s="51">
        <f t="shared" si="129"/>
        <v>0</v>
      </c>
      <c r="W670" s="51">
        <f t="shared" si="129"/>
        <v>0</v>
      </c>
      <c r="X670" s="51">
        <f t="shared" si="129"/>
        <v>0</v>
      </c>
      <c r="Y670" s="51">
        <f t="shared" si="129"/>
        <v>0</v>
      </c>
      <c r="Z670" s="51">
        <f t="shared" si="129"/>
        <v>0</v>
      </c>
      <c r="AA670" s="53">
        <f t="shared" si="118"/>
        <v>0</v>
      </c>
      <c r="AB670" s="53">
        <f>IF(C670=A_Stammdaten!$B$12,D_SAV!$Q670-D_SAV!$AC670,HLOOKUP(A_Stammdaten!$B$12-1,$AD$4:$AJ$1000,ROW(C670)-3,FALSE)-$AC670)</f>
        <v>0</v>
      </c>
      <c r="AC670" s="53">
        <f>HLOOKUP(A_Stammdaten!$B$12,$AD$4:$AJ$1000,ROW(C670)-3,FALSE)</f>
        <v>0</v>
      </c>
      <c r="AD670" s="53">
        <f t="shared" si="121"/>
        <v>0</v>
      </c>
      <c r="AE670" s="53">
        <f t="shared" si="122"/>
        <v>0</v>
      </c>
      <c r="AF670" s="53">
        <f t="shared" si="123"/>
        <v>0</v>
      </c>
      <c r="AG670" s="53">
        <f t="shared" si="124"/>
        <v>0</v>
      </c>
      <c r="AH670" s="53">
        <f t="shared" si="125"/>
        <v>0</v>
      </c>
      <c r="AI670" s="53">
        <f t="shared" si="126"/>
        <v>0</v>
      </c>
      <c r="AJ670" s="53">
        <f t="shared" si="127"/>
        <v>0</v>
      </c>
    </row>
    <row r="671" spans="1:36" x14ac:dyDescent="0.25">
      <c r="A671" s="19"/>
      <c r="B671" s="19"/>
      <c r="C671" s="37"/>
      <c r="D671" s="19"/>
      <c r="E671" s="19"/>
      <c r="F671" s="19"/>
      <c r="G671" s="19"/>
      <c r="H671" s="19"/>
      <c r="I671" s="19"/>
      <c r="J671" s="19"/>
      <c r="K671" s="19"/>
      <c r="L671" s="19"/>
      <c r="M671" s="81">
        <f>IF(C671&gt;A_Stammdaten!$B$12,0,SUM(D671,E671,G671,I671:J671)-SUM(F671,H671,K671:L671))</f>
        <v>0</v>
      </c>
      <c r="N671" s="19"/>
      <c r="O671" s="19"/>
      <c r="P671" s="19"/>
      <c r="Q671" s="81">
        <f t="shared" si="128"/>
        <v>0</v>
      </c>
      <c r="R671" s="82">
        <f>IF(ISBLANK($B671),0,VLOOKUP($B671,Listen!$A$2:$C$45,2,FALSE))</f>
        <v>0</v>
      </c>
      <c r="S671" s="82">
        <f>IF(ISBLANK($B671),0,VLOOKUP($B671,Listen!$A$2:$C$45,3,FALSE))</f>
        <v>0</v>
      </c>
      <c r="T671" s="51">
        <f t="shared" si="120"/>
        <v>0</v>
      </c>
      <c r="U671" s="51">
        <f t="shared" si="129"/>
        <v>0</v>
      </c>
      <c r="V671" s="51">
        <f t="shared" si="129"/>
        <v>0</v>
      </c>
      <c r="W671" s="51">
        <f t="shared" si="129"/>
        <v>0</v>
      </c>
      <c r="X671" s="51">
        <f t="shared" si="129"/>
        <v>0</v>
      </c>
      <c r="Y671" s="51">
        <f t="shared" si="129"/>
        <v>0</v>
      </c>
      <c r="Z671" s="51">
        <f t="shared" si="129"/>
        <v>0</v>
      </c>
      <c r="AA671" s="53">
        <f t="shared" si="118"/>
        <v>0</v>
      </c>
      <c r="AB671" s="53">
        <f>IF(C671=A_Stammdaten!$B$12,D_SAV!$Q671-D_SAV!$AC671,HLOOKUP(A_Stammdaten!$B$12-1,$AD$4:$AJ$1000,ROW(C671)-3,FALSE)-$AC671)</f>
        <v>0</v>
      </c>
      <c r="AC671" s="53">
        <f>HLOOKUP(A_Stammdaten!$B$12,$AD$4:$AJ$1000,ROW(C671)-3,FALSE)</f>
        <v>0</v>
      </c>
      <c r="AD671" s="53">
        <f t="shared" si="121"/>
        <v>0</v>
      </c>
      <c r="AE671" s="53">
        <f t="shared" si="122"/>
        <v>0</v>
      </c>
      <c r="AF671" s="53">
        <f t="shared" si="123"/>
        <v>0</v>
      </c>
      <c r="AG671" s="53">
        <f t="shared" si="124"/>
        <v>0</v>
      </c>
      <c r="AH671" s="53">
        <f t="shared" si="125"/>
        <v>0</v>
      </c>
      <c r="AI671" s="53">
        <f t="shared" si="126"/>
        <v>0</v>
      </c>
      <c r="AJ671" s="53">
        <f t="shared" si="127"/>
        <v>0</v>
      </c>
    </row>
    <row r="672" spans="1:36" x14ac:dyDescent="0.25">
      <c r="A672" s="19"/>
      <c r="B672" s="19"/>
      <c r="C672" s="37"/>
      <c r="D672" s="19"/>
      <c r="E672" s="19"/>
      <c r="F672" s="19"/>
      <c r="G672" s="19"/>
      <c r="H672" s="19"/>
      <c r="I672" s="19"/>
      <c r="J672" s="19"/>
      <c r="K672" s="19"/>
      <c r="L672" s="19"/>
      <c r="M672" s="81">
        <f>IF(C672&gt;A_Stammdaten!$B$12,0,SUM(D672,E672,G672,I672:J672)-SUM(F672,H672,K672:L672))</f>
        <v>0</v>
      </c>
      <c r="N672" s="19"/>
      <c r="O672" s="19"/>
      <c r="P672" s="19"/>
      <c r="Q672" s="81">
        <f t="shared" si="128"/>
        <v>0</v>
      </c>
      <c r="R672" s="82">
        <f>IF(ISBLANK($B672),0,VLOOKUP($B672,Listen!$A$2:$C$45,2,FALSE))</f>
        <v>0</v>
      </c>
      <c r="S672" s="82">
        <f>IF(ISBLANK($B672),0,VLOOKUP($B672,Listen!$A$2:$C$45,3,FALSE))</f>
        <v>0</v>
      </c>
      <c r="T672" s="51">
        <f t="shared" si="120"/>
        <v>0</v>
      </c>
      <c r="U672" s="51">
        <f t="shared" si="129"/>
        <v>0</v>
      </c>
      <c r="V672" s="51">
        <f t="shared" si="129"/>
        <v>0</v>
      </c>
      <c r="W672" s="51">
        <f t="shared" si="129"/>
        <v>0</v>
      </c>
      <c r="X672" s="51">
        <f t="shared" si="129"/>
        <v>0</v>
      </c>
      <c r="Y672" s="51">
        <f t="shared" si="129"/>
        <v>0</v>
      </c>
      <c r="Z672" s="51">
        <f t="shared" si="129"/>
        <v>0</v>
      </c>
      <c r="AA672" s="53">
        <f t="shared" si="118"/>
        <v>0</v>
      </c>
      <c r="AB672" s="53">
        <f>IF(C672=A_Stammdaten!$B$12,D_SAV!$Q672-D_SAV!$AC672,HLOOKUP(A_Stammdaten!$B$12-1,$AD$4:$AJ$1000,ROW(C672)-3,FALSE)-$AC672)</f>
        <v>0</v>
      </c>
      <c r="AC672" s="53">
        <f>HLOOKUP(A_Stammdaten!$B$12,$AD$4:$AJ$1000,ROW(C672)-3,FALSE)</f>
        <v>0</v>
      </c>
      <c r="AD672" s="53">
        <f t="shared" si="121"/>
        <v>0</v>
      </c>
      <c r="AE672" s="53">
        <f t="shared" si="122"/>
        <v>0</v>
      </c>
      <c r="AF672" s="53">
        <f t="shared" si="123"/>
        <v>0</v>
      </c>
      <c r="AG672" s="53">
        <f t="shared" si="124"/>
        <v>0</v>
      </c>
      <c r="AH672" s="53">
        <f t="shared" si="125"/>
        <v>0</v>
      </c>
      <c r="AI672" s="53">
        <f t="shared" si="126"/>
        <v>0</v>
      </c>
      <c r="AJ672" s="53">
        <f t="shared" si="127"/>
        <v>0</v>
      </c>
    </row>
    <row r="673" spans="1:36" x14ac:dyDescent="0.25">
      <c r="A673" s="19"/>
      <c r="B673" s="19"/>
      <c r="C673" s="37"/>
      <c r="D673" s="19"/>
      <c r="E673" s="19"/>
      <c r="F673" s="19"/>
      <c r="G673" s="19"/>
      <c r="H673" s="19"/>
      <c r="I673" s="19"/>
      <c r="J673" s="19"/>
      <c r="K673" s="19"/>
      <c r="L673" s="19"/>
      <c r="M673" s="81">
        <f>IF(C673&gt;A_Stammdaten!$B$12,0,SUM(D673,E673,G673,I673:J673)-SUM(F673,H673,K673:L673))</f>
        <v>0</v>
      </c>
      <c r="N673" s="19"/>
      <c r="O673" s="19"/>
      <c r="P673" s="19"/>
      <c r="Q673" s="81">
        <f t="shared" si="128"/>
        <v>0</v>
      </c>
      <c r="R673" s="82">
        <f>IF(ISBLANK($B673),0,VLOOKUP($B673,Listen!$A$2:$C$45,2,FALSE))</f>
        <v>0</v>
      </c>
      <c r="S673" s="82">
        <f>IF(ISBLANK($B673),0,VLOOKUP($B673,Listen!$A$2:$C$45,3,FALSE))</f>
        <v>0</v>
      </c>
      <c r="T673" s="51">
        <f t="shared" si="120"/>
        <v>0</v>
      </c>
      <c r="U673" s="51">
        <f t="shared" si="129"/>
        <v>0</v>
      </c>
      <c r="V673" s="51">
        <f t="shared" si="129"/>
        <v>0</v>
      </c>
      <c r="W673" s="51">
        <f t="shared" si="129"/>
        <v>0</v>
      </c>
      <c r="X673" s="51">
        <f t="shared" si="129"/>
        <v>0</v>
      </c>
      <c r="Y673" s="51">
        <f t="shared" si="129"/>
        <v>0</v>
      </c>
      <c r="Z673" s="51">
        <f t="shared" si="129"/>
        <v>0</v>
      </c>
      <c r="AA673" s="53">
        <f t="shared" si="118"/>
        <v>0</v>
      </c>
      <c r="AB673" s="53">
        <f>IF(C673=A_Stammdaten!$B$12,D_SAV!$Q673-D_SAV!$AC673,HLOOKUP(A_Stammdaten!$B$12-1,$AD$4:$AJ$1000,ROW(C673)-3,FALSE)-$AC673)</f>
        <v>0</v>
      </c>
      <c r="AC673" s="53">
        <f>HLOOKUP(A_Stammdaten!$B$12,$AD$4:$AJ$1000,ROW(C673)-3,FALSE)</f>
        <v>0</v>
      </c>
      <c r="AD673" s="53">
        <f t="shared" si="121"/>
        <v>0</v>
      </c>
      <c r="AE673" s="53">
        <f t="shared" si="122"/>
        <v>0</v>
      </c>
      <c r="AF673" s="53">
        <f t="shared" si="123"/>
        <v>0</v>
      </c>
      <c r="AG673" s="53">
        <f t="shared" si="124"/>
        <v>0</v>
      </c>
      <c r="AH673" s="53">
        <f t="shared" si="125"/>
        <v>0</v>
      </c>
      <c r="AI673" s="53">
        <f t="shared" si="126"/>
        <v>0</v>
      </c>
      <c r="AJ673" s="53">
        <f t="shared" si="127"/>
        <v>0</v>
      </c>
    </row>
    <row r="674" spans="1:36" x14ac:dyDescent="0.25">
      <c r="A674" s="19"/>
      <c r="B674" s="19"/>
      <c r="C674" s="37"/>
      <c r="D674" s="19"/>
      <c r="E674" s="19"/>
      <c r="F674" s="19"/>
      <c r="G674" s="19"/>
      <c r="H674" s="19"/>
      <c r="I674" s="19"/>
      <c r="J674" s="19"/>
      <c r="K674" s="19"/>
      <c r="L674" s="19"/>
      <c r="M674" s="81">
        <f>IF(C674&gt;A_Stammdaten!$B$12,0,SUM(D674,E674,G674,I674:J674)-SUM(F674,H674,K674:L674))</f>
        <v>0</v>
      </c>
      <c r="N674" s="19"/>
      <c r="O674" s="19"/>
      <c r="P674" s="19"/>
      <c r="Q674" s="81">
        <f t="shared" si="128"/>
        <v>0</v>
      </c>
      <c r="R674" s="82">
        <f>IF(ISBLANK($B674),0,VLOOKUP($B674,Listen!$A$2:$C$45,2,FALSE))</f>
        <v>0</v>
      </c>
      <c r="S674" s="82">
        <f>IF(ISBLANK($B674),0,VLOOKUP($B674,Listen!$A$2:$C$45,3,FALSE))</f>
        <v>0</v>
      </c>
      <c r="T674" s="51">
        <f t="shared" si="120"/>
        <v>0</v>
      </c>
      <c r="U674" s="51">
        <f t="shared" si="129"/>
        <v>0</v>
      </c>
      <c r="V674" s="51">
        <f t="shared" si="129"/>
        <v>0</v>
      </c>
      <c r="W674" s="51">
        <f t="shared" si="129"/>
        <v>0</v>
      </c>
      <c r="X674" s="51">
        <f t="shared" si="129"/>
        <v>0</v>
      </c>
      <c r="Y674" s="51">
        <f t="shared" si="129"/>
        <v>0</v>
      </c>
      <c r="Z674" s="51">
        <f t="shared" si="129"/>
        <v>0</v>
      </c>
      <c r="AA674" s="53">
        <f t="shared" si="118"/>
        <v>0</v>
      </c>
      <c r="AB674" s="53">
        <f>IF(C674=A_Stammdaten!$B$12,D_SAV!$Q674-D_SAV!$AC674,HLOOKUP(A_Stammdaten!$B$12-1,$AD$4:$AJ$1000,ROW(C674)-3,FALSE)-$AC674)</f>
        <v>0</v>
      </c>
      <c r="AC674" s="53">
        <f>HLOOKUP(A_Stammdaten!$B$12,$AD$4:$AJ$1000,ROW(C674)-3,FALSE)</f>
        <v>0</v>
      </c>
      <c r="AD674" s="53">
        <f t="shared" si="121"/>
        <v>0</v>
      </c>
      <c r="AE674" s="53">
        <f t="shared" si="122"/>
        <v>0</v>
      </c>
      <c r="AF674" s="53">
        <f t="shared" si="123"/>
        <v>0</v>
      </c>
      <c r="AG674" s="53">
        <f t="shared" si="124"/>
        <v>0</v>
      </c>
      <c r="AH674" s="53">
        <f t="shared" si="125"/>
        <v>0</v>
      </c>
      <c r="AI674" s="53">
        <f t="shared" si="126"/>
        <v>0</v>
      </c>
      <c r="AJ674" s="53">
        <f t="shared" si="127"/>
        <v>0</v>
      </c>
    </row>
    <row r="675" spans="1:36" x14ac:dyDescent="0.25">
      <c r="A675" s="19"/>
      <c r="B675" s="19"/>
      <c r="C675" s="37"/>
      <c r="D675" s="19"/>
      <c r="E675" s="19"/>
      <c r="F675" s="19"/>
      <c r="G675" s="19"/>
      <c r="H675" s="19"/>
      <c r="I675" s="19"/>
      <c r="J675" s="19"/>
      <c r="K675" s="19"/>
      <c r="L675" s="19"/>
      <c r="M675" s="81">
        <f>IF(C675&gt;A_Stammdaten!$B$12,0,SUM(D675,E675,G675,I675:J675)-SUM(F675,H675,K675:L675))</f>
        <v>0</v>
      </c>
      <c r="N675" s="19"/>
      <c r="O675" s="19"/>
      <c r="P675" s="19"/>
      <c r="Q675" s="81">
        <f t="shared" si="128"/>
        <v>0</v>
      </c>
      <c r="R675" s="82">
        <f>IF(ISBLANK($B675),0,VLOOKUP($B675,Listen!$A$2:$C$45,2,FALSE))</f>
        <v>0</v>
      </c>
      <c r="S675" s="82">
        <f>IF(ISBLANK($B675),0,VLOOKUP($B675,Listen!$A$2:$C$45,3,FALSE))</f>
        <v>0</v>
      </c>
      <c r="T675" s="51">
        <f t="shared" si="120"/>
        <v>0</v>
      </c>
      <c r="U675" s="51">
        <f t="shared" si="129"/>
        <v>0</v>
      </c>
      <c r="V675" s="51">
        <f t="shared" si="129"/>
        <v>0</v>
      </c>
      <c r="W675" s="51">
        <f t="shared" si="129"/>
        <v>0</v>
      </c>
      <c r="X675" s="51">
        <f t="shared" si="129"/>
        <v>0</v>
      </c>
      <c r="Y675" s="51">
        <f t="shared" si="129"/>
        <v>0</v>
      </c>
      <c r="Z675" s="51">
        <f t="shared" si="129"/>
        <v>0</v>
      </c>
      <c r="AA675" s="53">
        <f t="shared" ref="AA675:AA738" si="130">AC675+AB675</f>
        <v>0</v>
      </c>
      <c r="AB675" s="53">
        <f>IF(C675=A_Stammdaten!$B$12,D_SAV!$Q675-D_SAV!$AC675,HLOOKUP(A_Stammdaten!$B$12-1,$AD$4:$AJ$1000,ROW(C675)-3,FALSE)-$AC675)</f>
        <v>0</v>
      </c>
      <c r="AC675" s="53">
        <f>HLOOKUP(A_Stammdaten!$B$12,$AD$4:$AJ$1000,ROW(C675)-3,FALSE)</f>
        <v>0</v>
      </c>
      <c r="AD675" s="53">
        <f t="shared" si="121"/>
        <v>0</v>
      </c>
      <c r="AE675" s="53">
        <f t="shared" si="122"/>
        <v>0</v>
      </c>
      <c r="AF675" s="53">
        <f t="shared" si="123"/>
        <v>0</v>
      </c>
      <c r="AG675" s="53">
        <f t="shared" si="124"/>
        <v>0</v>
      </c>
      <c r="AH675" s="53">
        <f t="shared" si="125"/>
        <v>0</v>
      </c>
      <c r="AI675" s="53">
        <f t="shared" si="126"/>
        <v>0</v>
      </c>
      <c r="AJ675" s="53">
        <f t="shared" si="127"/>
        <v>0</v>
      </c>
    </row>
    <row r="676" spans="1:36" x14ac:dyDescent="0.25">
      <c r="A676" s="19"/>
      <c r="B676" s="19"/>
      <c r="C676" s="37"/>
      <c r="D676" s="19"/>
      <c r="E676" s="19"/>
      <c r="F676" s="19"/>
      <c r="G676" s="19"/>
      <c r="H676" s="19"/>
      <c r="I676" s="19"/>
      <c r="J676" s="19"/>
      <c r="K676" s="19"/>
      <c r="L676" s="19"/>
      <c r="M676" s="81">
        <f>IF(C676&gt;A_Stammdaten!$B$12,0,SUM(D676,E676,G676,I676:J676)-SUM(F676,H676,K676:L676))</f>
        <v>0</v>
      </c>
      <c r="N676" s="19"/>
      <c r="O676" s="19"/>
      <c r="P676" s="19"/>
      <c r="Q676" s="81">
        <f t="shared" si="128"/>
        <v>0</v>
      </c>
      <c r="R676" s="82">
        <f>IF(ISBLANK($B676),0,VLOOKUP($B676,Listen!$A$2:$C$45,2,FALSE))</f>
        <v>0</v>
      </c>
      <c r="S676" s="82">
        <f>IF(ISBLANK($B676),0,VLOOKUP($B676,Listen!$A$2:$C$45,3,FALSE))</f>
        <v>0</v>
      </c>
      <c r="T676" s="51">
        <f t="shared" si="120"/>
        <v>0</v>
      </c>
      <c r="U676" s="51">
        <f t="shared" si="129"/>
        <v>0</v>
      </c>
      <c r="V676" s="51">
        <f t="shared" si="129"/>
        <v>0</v>
      </c>
      <c r="W676" s="51">
        <f t="shared" si="129"/>
        <v>0</v>
      </c>
      <c r="X676" s="51">
        <f t="shared" si="129"/>
        <v>0</v>
      </c>
      <c r="Y676" s="51">
        <f t="shared" si="129"/>
        <v>0</v>
      </c>
      <c r="Z676" s="51">
        <f t="shared" si="129"/>
        <v>0</v>
      </c>
      <c r="AA676" s="53">
        <f t="shared" si="130"/>
        <v>0</v>
      </c>
      <c r="AB676" s="53">
        <f>IF(C676=A_Stammdaten!$B$12,D_SAV!$Q676-D_SAV!$AC676,HLOOKUP(A_Stammdaten!$B$12-1,$AD$4:$AJ$1000,ROW(C676)-3,FALSE)-$AC676)</f>
        <v>0</v>
      </c>
      <c r="AC676" s="53">
        <f>HLOOKUP(A_Stammdaten!$B$12,$AD$4:$AJ$1000,ROW(C676)-3,FALSE)</f>
        <v>0</v>
      </c>
      <c r="AD676" s="53">
        <f t="shared" si="121"/>
        <v>0</v>
      </c>
      <c r="AE676" s="53">
        <f t="shared" si="122"/>
        <v>0</v>
      </c>
      <c r="AF676" s="53">
        <f t="shared" si="123"/>
        <v>0</v>
      </c>
      <c r="AG676" s="53">
        <f t="shared" si="124"/>
        <v>0</v>
      </c>
      <c r="AH676" s="53">
        <f t="shared" si="125"/>
        <v>0</v>
      </c>
      <c r="AI676" s="53">
        <f t="shared" si="126"/>
        <v>0</v>
      </c>
      <c r="AJ676" s="53">
        <f t="shared" si="127"/>
        <v>0</v>
      </c>
    </row>
    <row r="677" spans="1:36" x14ac:dyDescent="0.25">
      <c r="A677" s="19"/>
      <c r="B677" s="19"/>
      <c r="C677" s="37"/>
      <c r="D677" s="19"/>
      <c r="E677" s="19"/>
      <c r="F677" s="19"/>
      <c r="G677" s="19"/>
      <c r="H677" s="19"/>
      <c r="I677" s="19"/>
      <c r="J677" s="19"/>
      <c r="K677" s="19"/>
      <c r="L677" s="19"/>
      <c r="M677" s="81">
        <f>IF(C677&gt;A_Stammdaten!$B$12,0,SUM(D677,E677,G677,I677:J677)-SUM(F677,H677,K677:L677))</f>
        <v>0</v>
      </c>
      <c r="N677" s="19"/>
      <c r="O677" s="19"/>
      <c r="P677" s="19"/>
      <c r="Q677" s="81">
        <f t="shared" si="128"/>
        <v>0</v>
      </c>
      <c r="R677" s="82">
        <f>IF(ISBLANK($B677),0,VLOOKUP($B677,Listen!$A$2:$C$45,2,FALSE))</f>
        <v>0</v>
      </c>
      <c r="S677" s="82">
        <f>IF(ISBLANK($B677),0,VLOOKUP($B677,Listen!$A$2:$C$45,3,FALSE))</f>
        <v>0</v>
      </c>
      <c r="T677" s="51">
        <f t="shared" si="120"/>
        <v>0</v>
      </c>
      <c r="U677" s="51">
        <f t="shared" si="129"/>
        <v>0</v>
      </c>
      <c r="V677" s="51">
        <f t="shared" si="129"/>
        <v>0</v>
      </c>
      <c r="W677" s="51">
        <f t="shared" si="129"/>
        <v>0</v>
      </c>
      <c r="X677" s="51">
        <f t="shared" si="129"/>
        <v>0</v>
      </c>
      <c r="Y677" s="51">
        <f t="shared" si="129"/>
        <v>0</v>
      </c>
      <c r="Z677" s="51">
        <f t="shared" si="129"/>
        <v>0</v>
      </c>
      <c r="AA677" s="53">
        <f t="shared" si="130"/>
        <v>0</v>
      </c>
      <c r="AB677" s="53">
        <f>IF(C677=A_Stammdaten!$B$12,D_SAV!$Q677-D_SAV!$AC677,HLOOKUP(A_Stammdaten!$B$12-1,$AD$4:$AJ$1000,ROW(C677)-3,FALSE)-$AC677)</f>
        <v>0</v>
      </c>
      <c r="AC677" s="53">
        <f>HLOOKUP(A_Stammdaten!$B$12,$AD$4:$AJ$1000,ROW(C677)-3,FALSE)</f>
        <v>0</v>
      </c>
      <c r="AD677" s="53">
        <f t="shared" si="121"/>
        <v>0</v>
      </c>
      <c r="AE677" s="53">
        <f t="shared" si="122"/>
        <v>0</v>
      </c>
      <c r="AF677" s="53">
        <f t="shared" si="123"/>
        <v>0</v>
      </c>
      <c r="AG677" s="53">
        <f t="shared" si="124"/>
        <v>0</v>
      </c>
      <c r="AH677" s="53">
        <f t="shared" si="125"/>
        <v>0</v>
      </c>
      <c r="AI677" s="53">
        <f t="shared" si="126"/>
        <v>0</v>
      </c>
      <c r="AJ677" s="53">
        <f t="shared" si="127"/>
        <v>0</v>
      </c>
    </row>
    <row r="678" spans="1:36" x14ac:dyDescent="0.25">
      <c r="A678" s="19"/>
      <c r="B678" s="19"/>
      <c r="C678" s="37"/>
      <c r="D678" s="19"/>
      <c r="E678" s="19"/>
      <c r="F678" s="19"/>
      <c r="G678" s="19"/>
      <c r="H678" s="19"/>
      <c r="I678" s="19"/>
      <c r="J678" s="19"/>
      <c r="K678" s="19"/>
      <c r="L678" s="19"/>
      <c r="M678" s="81">
        <f>IF(C678&gt;A_Stammdaten!$B$12,0,SUM(D678,E678,G678,I678:J678)-SUM(F678,H678,K678:L678))</f>
        <v>0</v>
      </c>
      <c r="N678" s="19"/>
      <c r="O678" s="19"/>
      <c r="P678" s="19"/>
      <c r="Q678" s="81">
        <f t="shared" si="128"/>
        <v>0</v>
      </c>
      <c r="R678" s="82">
        <f>IF(ISBLANK($B678),0,VLOOKUP($B678,Listen!$A$2:$C$45,2,FALSE))</f>
        <v>0</v>
      </c>
      <c r="S678" s="82">
        <f>IF(ISBLANK($B678),0,VLOOKUP($B678,Listen!$A$2:$C$45,3,FALSE))</f>
        <v>0</v>
      </c>
      <c r="T678" s="51">
        <f t="shared" si="120"/>
        <v>0</v>
      </c>
      <c r="U678" s="51">
        <f t="shared" si="129"/>
        <v>0</v>
      </c>
      <c r="V678" s="51">
        <f t="shared" si="129"/>
        <v>0</v>
      </c>
      <c r="W678" s="51">
        <f t="shared" si="129"/>
        <v>0</v>
      </c>
      <c r="X678" s="51">
        <f t="shared" si="129"/>
        <v>0</v>
      </c>
      <c r="Y678" s="51">
        <f t="shared" si="129"/>
        <v>0</v>
      </c>
      <c r="Z678" s="51">
        <f t="shared" si="129"/>
        <v>0</v>
      </c>
      <c r="AA678" s="53">
        <f t="shared" si="130"/>
        <v>0</v>
      </c>
      <c r="AB678" s="53">
        <f>IF(C678=A_Stammdaten!$B$12,D_SAV!$Q678-D_SAV!$AC678,HLOOKUP(A_Stammdaten!$B$12-1,$AD$4:$AJ$1000,ROW(C678)-3,FALSE)-$AC678)</f>
        <v>0</v>
      </c>
      <c r="AC678" s="53">
        <f>HLOOKUP(A_Stammdaten!$B$12,$AD$4:$AJ$1000,ROW(C678)-3,FALSE)</f>
        <v>0</v>
      </c>
      <c r="AD678" s="53">
        <f t="shared" si="121"/>
        <v>0</v>
      </c>
      <c r="AE678" s="53">
        <f t="shared" si="122"/>
        <v>0</v>
      </c>
      <c r="AF678" s="53">
        <f t="shared" si="123"/>
        <v>0</v>
      </c>
      <c r="AG678" s="53">
        <f t="shared" si="124"/>
        <v>0</v>
      </c>
      <c r="AH678" s="53">
        <f t="shared" si="125"/>
        <v>0</v>
      </c>
      <c r="AI678" s="53">
        <f t="shared" si="126"/>
        <v>0</v>
      </c>
      <c r="AJ678" s="53">
        <f t="shared" si="127"/>
        <v>0</v>
      </c>
    </row>
    <row r="679" spans="1:36" x14ac:dyDescent="0.25">
      <c r="A679" s="19"/>
      <c r="B679" s="19"/>
      <c r="C679" s="37"/>
      <c r="D679" s="19"/>
      <c r="E679" s="19"/>
      <c r="F679" s="19"/>
      <c r="G679" s="19"/>
      <c r="H679" s="19"/>
      <c r="I679" s="19"/>
      <c r="J679" s="19"/>
      <c r="K679" s="19"/>
      <c r="L679" s="19"/>
      <c r="M679" s="81">
        <f>IF(C679&gt;A_Stammdaten!$B$12,0,SUM(D679,E679,G679,I679:J679)-SUM(F679,H679,K679:L679))</f>
        <v>0</v>
      </c>
      <c r="N679" s="19"/>
      <c r="O679" s="19"/>
      <c r="P679" s="19"/>
      <c r="Q679" s="81">
        <f t="shared" si="128"/>
        <v>0</v>
      </c>
      <c r="R679" s="82">
        <f>IF(ISBLANK($B679),0,VLOOKUP($B679,Listen!$A$2:$C$45,2,FALSE))</f>
        <v>0</v>
      </c>
      <c r="S679" s="82">
        <f>IF(ISBLANK($B679),0,VLOOKUP($B679,Listen!$A$2:$C$45,3,FALSE))</f>
        <v>0</v>
      </c>
      <c r="T679" s="51">
        <f t="shared" si="120"/>
        <v>0</v>
      </c>
      <c r="U679" s="51">
        <f t="shared" si="129"/>
        <v>0</v>
      </c>
      <c r="V679" s="51">
        <f t="shared" si="129"/>
        <v>0</v>
      </c>
      <c r="W679" s="51">
        <f t="shared" si="129"/>
        <v>0</v>
      </c>
      <c r="X679" s="51">
        <f t="shared" si="129"/>
        <v>0</v>
      </c>
      <c r="Y679" s="51">
        <f t="shared" si="129"/>
        <v>0</v>
      </c>
      <c r="Z679" s="51">
        <f t="shared" si="129"/>
        <v>0</v>
      </c>
      <c r="AA679" s="53">
        <f t="shared" si="130"/>
        <v>0</v>
      </c>
      <c r="AB679" s="53">
        <f>IF(C679=A_Stammdaten!$B$12,D_SAV!$Q679-D_SAV!$AC679,HLOOKUP(A_Stammdaten!$B$12-1,$AD$4:$AJ$1000,ROW(C679)-3,FALSE)-$AC679)</f>
        <v>0</v>
      </c>
      <c r="AC679" s="53">
        <f>HLOOKUP(A_Stammdaten!$B$12,$AD$4:$AJ$1000,ROW(C679)-3,FALSE)</f>
        <v>0</v>
      </c>
      <c r="AD679" s="53">
        <f t="shared" si="121"/>
        <v>0</v>
      </c>
      <c r="AE679" s="53">
        <f t="shared" si="122"/>
        <v>0</v>
      </c>
      <c r="AF679" s="53">
        <f t="shared" si="123"/>
        <v>0</v>
      </c>
      <c r="AG679" s="53">
        <f t="shared" si="124"/>
        <v>0</v>
      </c>
      <c r="AH679" s="53">
        <f t="shared" si="125"/>
        <v>0</v>
      </c>
      <c r="AI679" s="53">
        <f t="shared" si="126"/>
        <v>0</v>
      </c>
      <c r="AJ679" s="53">
        <f t="shared" si="127"/>
        <v>0</v>
      </c>
    </row>
    <row r="680" spans="1:36" x14ac:dyDescent="0.25">
      <c r="A680" s="19"/>
      <c r="B680" s="19"/>
      <c r="C680" s="37"/>
      <c r="D680" s="19"/>
      <c r="E680" s="19"/>
      <c r="F680" s="19"/>
      <c r="G680" s="19"/>
      <c r="H680" s="19"/>
      <c r="I680" s="19"/>
      <c r="J680" s="19"/>
      <c r="K680" s="19"/>
      <c r="L680" s="19"/>
      <c r="M680" s="81">
        <f>IF(C680&gt;A_Stammdaten!$B$12,0,SUM(D680,E680,G680,I680:J680)-SUM(F680,H680,K680:L680))</f>
        <v>0</v>
      </c>
      <c r="N680" s="19"/>
      <c r="O680" s="19"/>
      <c r="P680" s="19"/>
      <c r="Q680" s="81">
        <f t="shared" si="128"/>
        <v>0</v>
      </c>
      <c r="R680" s="82">
        <f>IF(ISBLANK($B680),0,VLOOKUP($B680,Listen!$A$2:$C$45,2,FALSE))</f>
        <v>0</v>
      </c>
      <c r="S680" s="82">
        <f>IF(ISBLANK($B680),0,VLOOKUP($B680,Listen!$A$2:$C$45,3,FALSE))</f>
        <v>0</v>
      </c>
      <c r="T680" s="51">
        <f t="shared" si="120"/>
        <v>0</v>
      </c>
      <c r="U680" s="51">
        <f t="shared" si="129"/>
        <v>0</v>
      </c>
      <c r="V680" s="51">
        <f t="shared" si="129"/>
        <v>0</v>
      </c>
      <c r="W680" s="51">
        <f t="shared" si="129"/>
        <v>0</v>
      </c>
      <c r="X680" s="51">
        <f t="shared" si="129"/>
        <v>0</v>
      </c>
      <c r="Y680" s="51">
        <f t="shared" si="129"/>
        <v>0</v>
      </c>
      <c r="Z680" s="51">
        <f t="shared" si="129"/>
        <v>0</v>
      </c>
      <c r="AA680" s="53">
        <f t="shared" si="130"/>
        <v>0</v>
      </c>
      <c r="AB680" s="53">
        <f>IF(C680=A_Stammdaten!$B$12,D_SAV!$Q680-D_SAV!$AC680,HLOOKUP(A_Stammdaten!$B$12-1,$AD$4:$AJ$1000,ROW(C680)-3,FALSE)-$AC680)</f>
        <v>0</v>
      </c>
      <c r="AC680" s="53">
        <f>HLOOKUP(A_Stammdaten!$B$12,$AD$4:$AJ$1000,ROW(C680)-3,FALSE)</f>
        <v>0</v>
      </c>
      <c r="AD680" s="53">
        <f t="shared" si="121"/>
        <v>0</v>
      </c>
      <c r="AE680" s="53">
        <f t="shared" si="122"/>
        <v>0</v>
      </c>
      <c r="AF680" s="53">
        <f t="shared" si="123"/>
        <v>0</v>
      </c>
      <c r="AG680" s="53">
        <f t="shared" si="124"/>
        <v>0</v>
      </c>
      <c r="AH680" s="53">
        <f t="shared" si="125"/>
        <v>0</v>
      </c>
      <c r="AI680" s="53">
        <f t="shared" si="126"/>
        <v>0</v>
      </c>
      <c r="AJ680" s="53">
        <f t="shared" si="127"/>
        <v>0</v>
      </c>
    </row>
    <row r="681" spans="1:36" x14ac:dyDescent="0.25">
      <c r="A681" s="19"/>
      <c r="B681" s="19"/>
      <c r="C681" s="37"/>
      <c r="D681" s="19"/>
      <c r="E681" s="19"/>
      <c r="F681" s="19"/>
      <c r="G681" s="19"/>
      <c r="H681" s="19"/>
      <c r="I681" s="19"/>
      <c r="J681" s="19"/>
      <c r="K681" s="19"/>
      <c r="L681" s="19"/>
      <c r="M681" s="81">
        <f>IF(C681&gt;A_Stammdaten!$B$12,0,SUM(D681,E681,G681,I681:J681)-SUM(F681,H681,K681:L681))</f>
        <v>0</v>
      </c>
      <c r="N681" s="19"/>
      <c r="O681" s="19"/>
      <c r="P681" s="19"/>
      <c r="Q681" s="81">
        <f t="shared" si="128"/>
        <v>0</v>
      </c>
      <c r="R681" s="82">
        <f>IF(ISBLANK($B681),0,VLOOKUP($B681,Listen!$A$2:$C$45,2,FALSE))</f>
        <v>0</v>
      </c>
      <c r="S681" s="82">
        <f>IF(ISBLANK($B681),0,VLOOKUP($B681,Listen!$A$2:$C$45,3,FALSE))</f>
        <v>0</v>
      </c>
      <c r="T681" s="51">
        <f t="shared" si="120"/>
        <v>0</v>
      </c>
      <c r="U681" s="51">
        <f t="shared" si="129"/>
        <v>0</v>
      </c>
      <c r="V681" s="51">
        <f t="shared" si="129"/>
        <v>0</v>
      </c>
      <c r="W681" s="51">
        <f t="shared" si="129"/>
        <v>0</v>
      </c>
      <c r="X681" s="51">
        <f t="shared" si="129"/>
        <v>0</v>
      </c>
      <c r="Y681" s="51">
        <f t="shared" si="129"/>
        <v>0</v>
      </c>
      <c r="Z681" s="51">
        <f t="shared" si="129"/>
        <v>0</v>
      </c>
      <c r="AA681" s="53">
        <f t="shared" si="130"/>
        <v>0</v>
      </c>
      <c r="AB681" s="53">
        <f>IF(C681=A_Stammdaten!$B$12,D_SAV!$Q681-D_SAV!$AC681,HLOOKUP(A_Stammdaten!$B$12-1,$AD$4:$AJ$1000,ROW(C681)-3,FALSE)-$AC681)</f>
        <v>0</v>
      </c>
      <c r="AC681" s="53">
        <f>HLOOKUP(A_Stammdaten!$B$12,$AD$4:$AJ$1000,ROW(C681)-3,FALSE)</f>
        <v>0</v>
      </c>
      <c r="AD681" s="53">
        <f t="shared" si="121"/>
        <v>0</v>
      </c>
      <c r="AE681" s="53">
        <f t="shared" si="122"/>
        <v>0</v>
      </c>
      <c r="AF681" s="53">
        <f t="shared" si="123"/>
        <v>0</v>
      </c>
      <c r="AG681" s="53">
        <f t="shared" si="124"/>
        <v>0</v>
      </c>
      <c r="AH681" s="53">
        <f t="shared" si="125"/>
        <v>0</v>
      </c>
      <c r="AI681" s="53">
        <f t="shared" si="126"/>
        <v>0</v>
      </c>
      <c r="AJ681" s="53">
        <f t="shared" si="127"/>
        <v>0</v>
      </c>
    </row>
    <row r="682" spans="1:36" x14ac:dyDescent="0.25">
      <c r="A682" s="19"/>
      <c r="B682" s="19"/>
      <c r="C682" s="37"/>
      <c r="D682" s="19"/>
      <c r="E682" s="19"/>
      <c r="F682" s="19"/>
      <c r="G682" s="19"/>
      <c r="H682" s="19"/>
      <c r="I682" s="19"/>
      <c r="J682" s="19"/>
      <c r="K682" s="19"/>
      <c r="L682" s="19"/>
      <c r="M682" s="81">
        <f>IF(C682&gt;A_Stammdaten!$B$12,0,SUM(D682,E682,G682,I682:J682)-SUM(F682,H682,K682:L682))</f>
        <v>0</v>
      </c>
      <c r="N682" s="19"/>
      <c r="O682" s="19"/>
      <c r="P682" s="19"/>
      <c r="Q682" s="81">
        <f t="shared" si="128"/>
        <v>0</v>
      </c>
      <c r="R682" s="82">
        <f>IF(ISBLANK($B682),0,VLOOKUP($B682,Listen!$A$2:$C$45,2,FALSE))</f>
        <v>0</v>
      </c>
      <c r="S682" s="82">
        <f>IF(ISBLANK($B682),0,VLOOKUP($B682,Listen!$A$2:$C$45,3,FALSE))</f>
        <v>0</v>
      </c>
      <c r="T682" s="51">
        <f t="shared" si="120"/>
        <v>0</v>
      </c>
      <c r="U682" s="51">
        <f t="shared" si="129"/>
        <v>0</v>
      </c>
      <c r="V682" s="51">
        <f t="shared" si="129"/>
        <v>0</v>
      </c>
      <c r="W682" s="51">
        <f t="shared" si="129"/>
        <v>0</v>
      </c>
      <c r="X682" s="51">
        <f t="shared" si="129"/>
        <v>0</v>
      </c>
      <c r="Y682" s="51">
        <f t="shared" si="129"/>
        <v>0</v>
      </c>
      <c r="Z682" s="51">
        <f t="shared" si="129"/>
        <v>0</v>
      </c>
      <c r="AA682" s="53">
        <f t="shared" si="130"/>
        <v>0</v>
      </c>
      <c r="AB682" s="53">
        <f>IF(C682=A_Stammdaten!$B$12,D_SAV!$Q682-D_SAV!$AC682,HLOOKUP(A_Stammdaten!$B$12-1,$AD$4:$AJ$1000,ROW(C682)-3,FALSE)-$AC682)</f>
        <v>0</v>
      </c>
      <c r="AC682" s="53">
        <f>HLOOKUP(A_Stammdaten!$B$12,$AD$4:$AJ$1000,ROW(C682)-3,FALSE)</f>
        <v>0</v>
      </c>
      <c r="AD682" s="53">
        <f t="shared" si="121"/>
        <v>0</v>
      </c>
      <c r="AE682" s="53">
        <f t="shared" si="122"/>
        <v>0</v>
      </c>
      <c r="AF682" s="53">
        <f t="shared" si="123"/>
        <v>0</v>
      </c>
      <c r="AG682" s="53">
        <f t="shared" si="124"/>
        <v>0</v>
      </c>
      <c r="AH682" s="53">
        <f t="shared" si="125"/>
        <v>0</v>
      </c>
      <c r="AI682" s="53">
        <f t="shared" si="126"/>
        <v>0</v>
      </c>
      <c r="AJ682" s="53">
        <f t="shared" si="127"/>
        <v>0</v>
      </c>
    </row>
    <row r="683" spans="1:36" x14ac:dyDescent="0.25">
      <c r="A683" s="19"/>
      <c r="B683" s="19"/>
      <c r="C683" s="37"/>
      <c r="D683" s="19"/>
      <c r="E683" s="19"/>
      <c r="F683" s="19"/>
      <c r="G683" s="19"/>
      <c r="H683" s="19"/>
      <c r="I683" s="19"/>
      <c r="J683" s="19"/>
      <c r="K683" s="19"/>
      <c r="L683" s="19"/>
      <c r="M683" s="81">
        <f>IF(C683&gt;A_Stammdaten!$B$12,0,SUM(D683,E683,G683,I683:J683)-SUM(F683,H683,K683:L683))</f>
        <v>0</v>
      </c>
      <c r="N683" s="19"/>
      <c r="O683" s="19"/>
      <c r="P683" s="19"/>
      <c r="Q683" s="81">
        <f t="shared" si="128"/>
        <v>0</v>
      </c>
      <c r="R683" s="82">
        <f>IF(ISBLANK($B683),0,VLOOKUP($B683,Listen!$A$2:$C$45,2,FALSE))</f>
        <v>0</v>
      </c>
      <c r="S683" s="82">
        <f>IF(ISBLANK($B683),0,VLOOKUP($B683,Listen!$A$2:$C$45,3,FALSE))</f>
        <v>0</v>
      </c>
      <c r="T683" s="51">
        <f t="shared" si="120"/>
        <v>0</v>
      </c>
      <c r="U683" s="51">
        <f t="shared" si="129"/>
        <v>0</v>
      </c>
      <c r="V683" s="51">
        <f t="shared" si="129"/>
        <v>0</v>
      </c>
      <c r="W683" s="51">
        <f t="shared" si="129"/>
        <v>0</v>
      </c>
      <c r="X683" s="51">
        <f t="shared" si="129"/>
        <v>0</v>
      </c>
      <c r="Y683" s="51">
        <f t="shared" si="129"/>
        <v>0</v>
      </c>
      <c r="Z683" s="51">
        <f t="shared" si="129"/>
        <v>0</v>
      </c>
      <c r="AA683" s="53">
        <f t="shared" si="130"/>
        <v>0</v>
      </c>
      <c r="AB683" s="53">
        <f>IF(C683=A_Stammdaten!$B$12,D_SAV!$Q683-D_SAV!$AC683,HLOOKUP(A_Stammdaten!$B$12-1,$AD$4:$AJ$1000,ROW(C683)-3,FALSE)-$AC683)</f>
        <v>0</v>
      </c>
      <c r="AC683" s="53">
        <f>HLOOKUP(A_Stammdaten!$B$12,$AD$4:$AJ$1000,ROW(C683)-3,FALSE)</f>
        <v>0</v>
      </c>
      <c r="AD683" s="53">
        <f t="shared" si="121"/>
        <v>0</v>
      </c>
      <c r="AE683" s="53">
        <f t="shared" si="122"/>
        <v>0</v>
      </c>
      <c r="AF683" s="53">
        <f t="shared" si="123"/>
        <v>0</v>
      </c>
      <c r="AG683" s="53">
        <f t="shared" si="124"/>
        <v>0</v>
      </c>
      <c r="AH683" s="53">
        <f t="shared" si="125"/>
        <v>0</v>
      </c>
      <c r="AI683" s="53">
        <f t="shared" si="126"/>
        <v>0</v>
      </c>
      <c r="AJ683" s="53">
        <f t="shared" si="127"/>
        <v>0</v>
      </c>
    </row>
    <row r="684" spans="1:36" x14ac:dyDescent="0.25">
      <c r="A684" s="19"/>
      <c r="B684" s="19"/>
      <c r="C684" s="37"/>
      <c r="D684" s="19"/>
      <c r="E684" s="19"/>
      <c r="F684" s="19"/>
      <c r="G684" s="19"/>
      <c r="H684" s="19"/>
      <c r="I684" s="19"/>
      <c r="J684" s="19"/>
      <c r="K684" s="19"/>
      <c r="L684" s="19"/>
      <c r="M684" s="81">
        <f>IF(C684&gt;A_Stammdaten!$B$12,0,SUM(D684,E684,G684,I684:J684)-SUM(F684,H684,K684:L684))</f>
        <v>0</v>
      </c>
      <c r="N684" s="19"/>
      <c r="O684" s="19"/>
      <c r="P684" s="19"/>
      <c r="Q684" s="81">
        <f t="shared" si="128"/>
        <v>0</v>
      </c>
      <c r="R684" s="82">
        <f>IF(ISBLANK($B684),0,VLOOKUP($B684,Listen!$A$2:$C$45,2,FALSE))</f>
        <v>0</v>
      </c>
      <c r="S684" s="82">
        <f>IF(ISBLANK($B684),0,VLOOKUP($B684,Listen!$A$2:$C$45,3,FALSE))</f>
        <v>0</v>
      </c>
      <c r="T684" s="51">
        <f t="shared" si="120"/>
        <v>0</v>
      </c>
      <c r="U684" s="51">
        <f t="shared" si="129"/>
        <v>0</v>
      </c>
      <c r="V684" s="51">
        <f t="shared" si="129"/>
        <v>0</v>
      </c>
      <c r="W684" s="51">
        <f t="shared" si="129"/>
        <v>0</v>
      </c>
      <c r="X684" s="51">
        <f t="shared" si="129"/>
        <v>0</v>
      </c>
      <c r="Y684" s="51">
        <f t="shared" si="129"/>
        <v>0</v>
      </c>
      <c r="Z684" s="51">
        <f t="shared" si="129"/>
        <v>0</v>
      </c>
      <c r="AA684" s="53">
        <f t="shared" si="130"/>
        <v>0</v>
      </c>
      <c r="AB684" s="53">
        <f>IF(C684=A_Stammdaten!$B$12,D_SAV!$Q684-D_SAV!$AC684,HLOOKUP(A_Stammdaten!$B$12-1,$AD$4:$AJ$1000,ROW(C684)-3,FALSE)-$AC684)</f>
        <v>0</v>
      </c>
      <c r="AC684" s="53">
        <f>HLOOKUP(A_Stammdaten!$B$12,$AD$4:$AJ$1000,ROW(C684)-3,FALSE)</f>
        <v>0</v>
      </c>
      <c r="AD684" s="53">
        <f t="shared" si="121"/>
        <v>0</v>
      </c>
      <c r="AE684" s="53">
        <f t="shared" si="122"/>
        <v>0</v>
      </c>
      <c r="AF684" s="53">
        <f t="shared" si="123"/>
        <v>0</v>
      </c>
      <c r="AG684" s="53">
        <f t="shared" si="124"/>
        <v>0</v>
      </c>
      <c r="AH684" s="53">
        <f t="shared" si="125"/>
        <v>0</v>
      </c>
      <c r="AI684" s="53">
        <f t="shared" si="126"/>
        <v>0</v>
      </c>
      <c r="AJ684" s="53">
        <f t="shared" si="127"/>
        <v>0</v>
      </c>
    </row>
    <row r="685" spans="1:36" x14ac:dyDescent="0.25">
      <c r="A685" s="19"/>
      <c r="B685" s="19"/>
      <c r="C685" s="37"/>
      <c r="D685" s="19"/>
      <c r="E685" s="19"/>
      <c r="F685" s="19"/>
      <c r="G685" s="19"/>
      <c r="H685" s="19"/>
      <c r="I685" s="19"/>
      <c r="J685" s="19"/>
      <c r="K685" s="19"/>
      <c r="L685" s="19"/>
      <c r="M685" s="81">
        <f>IF(C685&gt;A_Stammdaten!$B$12,0,SUM(D685,E685,G685,I685:J685)-SUM(F685,H685,K685:L685))</f>
        <v>0</v>
      </c>
      <c r="N685" s="19"/>
      <c r="O685" s="19"/>
      <c r="P685" s="19"/>
      <c r="Q685" s="81">
        <f t="shared" si="128"/>
        <v>0</v>
      </c>
      <c r="R685" s="82">
        <f>IF(ISBLANK($B685),0,VLOOKUP($B685,Listen!$A$2:$C$45,2,FALSE))</f>
        <v>0</v>
      </c>
      <c r="S685" s="82">
        <f>IF(ISBLANK($B685),0,VLOOKUP($B685,Listen!$A$2:$C$45,3,FALSE))</f>
        <v>0</v>
      </c>
      <c r="T685" s="51">
        <f t="shared" si="120"/>
        <v>0</v>
      </c>
      <c r="U685" s="51">
        <f t="shared" si="129"/>
        <v>0</v>
      </c>
      <c r="V685" s="51">
        <f t="shared" si="129"/>
        <v>0</v>
      </c>
      <c r="W685" s="51">
        <f t="shared" si="129"/>
        <v>0</v>
      </c>
      <c r="X685" s="51">
        <f t="shared" si="129"/>
        <v>0</v>
      </c>
      <c r="Y685" s="51">
        <f t="shared" si="129"/>
        <v>0</v>
      </c>
      <c r="Z685" s="51">
        <f t="shared" si="129"/>
        <v>0</v>
      </c>
      <c r="AA685" s="53">
        <f t="shared" si="130"/>
        <v>0</v>
      </c>
      <c r="AB685" s="53">
        <f>IF(C685=A_Stammdaten!$B$12,D_SAV!$Q685-D_SAV!$AC685,HLOOKUP(A_Stammdaten!$B$12-1,$AD$4:$AJ$1000,ROW(C685)-3,FALSE)-$AC685)</f>
        <v>0</v>
      </c>
      <c r="AC685" s="53">
        <f>HLOOKUP(A_Stammdaten!$B$12,$AD$4:$AJ$1000,ROW(C685)-3,FALSE)</f>
        <v>0</v>
      </c>
      <c r="AD685" s="53">
        <f t="shared" si="121"/>
        <v>0</v>
      </c>
      <c r="AE685" s="53">
        <f t="shared" si="122"/>
        <v>0</v>
      </c>
      <c r="AF685" s="53">
        <f t="shared" si="123"/>
        <v>0</v>
      </c>
      <c r="AG685" s="53">
        <f t="shared" si="124"/>
        <v>0</v>
      </c>
      <c r="AH685" s="53">
        <f t="shared" si="125"/>
        <v>0</v>
      </c>
      <c r="AI685" s="53">
        <f t="shared" si="126"/>
        <v>0</v>
      </c>
      <c r="AJ685" s="53">
        <f t="shared" si="127"/>
        <v>0</v>
      </c>
    </row>
    <row r="686" spans="1:36" x14ac:dyDescent="0.25">
      <c r="A686" s="19"/>
      <c r="B686" s="19"/>
      <c r="C686" s="37"/>
      <c r="D686" s="19"/>
      <c r="E686" s="19"/>
      <c r="F686" s="19"/>
      <c r="G686" s="19"/>
      <c r="H686" s="19"/>
      <c r="I686" s="19"/>
      <c r="J686" s="19"/>
      <c r="K686" s="19"/>
      <c r="L686" s="19"/>
      <c r="M686" s="81">
        <f>IF(C686&gt;A_Stammdaten!$B$12,0,SUM(D686,E686,G686,I686:J686)-SUM(F686,H686,K686:L686))</f>
        <v>0</v>
      </c>
      <c r="N686" s="19"/>
      <c r="O686" s="19"/>
      <c r="P686" s="19"/>
      <c r="Q686" s="81">
        <f t="shared" si="128"/>
        <v>0</v>
      </c>
      <c r="R686" s="82">
        <f>IF(ISBLANK($B686),0,VLOOKUP($B686,Listen!$A$2:$C$45,2,FALSE))</f>
        <v>0</v>
      </c>
      <c r="S686" s="82">
        <f>IF(ISBLANK($B686),0,VLOOKUP($B686,Listen!$A$2:$C$45,3,FALSE))</f>
        <v>0</v>
      </c>
      <c r="T686" s="51">
        <f t="shared" si="120"/>
        <v>0</v>
      </c>
      <c r="U686" s="51">
        <f t="shared" si="129"/>
        <v>0</v>
      </c>
      <c r="V686" s="51">
        <f t="shared" si="129"/>
        <v>0</v>
      </c>
      <c r="W686" s="51">
        <f t="shared" si="129"/>
        <v>0</v>
      </c>
      <c r="X686" s="51">
        <f t="shared" si="129"/>
        <v>0</v>
      </c>
      <c r="Y686" s="51">
        <f t="shared" si="129"/>
        <v>0</v>
      </c>
      <c r="Z686" s="51">
        <f t="shared" si="129"/>
        <v>0</v>
      </c>
      <c r="AA686" s="53">
        <f t="shared" si="130"/>
        <v>0</v>
      </c>
      <c r="AB686" s="53">
        <f>IF(C686=A_Stammdaten!$B$12,D_SAV!$Q686-D_SAV!$AC686,HLOOKUP(A_Stammdaten!$B$12-1,$AD$4:$AJ$1000,ROW(C686)-3,FALSE)-$AC686)</f>
        <v>0</v>
      </c>
      <c r="AC686" s="53">
        <f>HLOOKUP(A_Stammdaten!$B$12,$AD$4:$AJ$1000,ROW(C686)-3,FALSE)</f>
        <v>0</v>
      </c>
      <c r="AD686" s="53">
        <f t="shared" si="121"/>
        <v>0</v>
      </c>
      <c r="AE686" s="53">
        <f t="shared" si="122"/>
        <v>0</v>
      </c>
      <c r="AF686" s="53">
        <f t="shared" si="123"/>
        <v>0</v>
      </c>
      <c r="AG686" s="53">
        <f t="shared" si="124"/>
        <v>0</v>
      </c>
      <c r="AH686" s="53">
        <f t="shared" si="125"/>
        <v>0</v>
      </c>
      <c r="AI686" s="53">
        <f t="shared" si="126"/>
        <v>0</v>
      </c>
      <c r="AJ686" s="53">
        <f t="shared" si="127"/>
        <v>0</v>
      </c>
    </row>
    <row r="687" spans="1:36" x14ac:dyDescent="0.25">
      <c r="A687" s="19"/>
      <c r="B687" s="19"/>
      <c r="C687" s="37"/>
      <c r="D687" s="19"/>
      <c r="E687" s="19"/>
      <c r="F687" s="19"/>
      <c r="G687" s="19"/>
      <c r="H687" s="19"/>
      <c r="I687" s="19"/>
      <c r="J687" s="19"/>
      <c r="K687" s="19"/>
      <c r="L687" s="19"/>
      <c r="M687" s="81">
        <f>IF(C687&gt;A_Stammdaten!$B$12,0,SUM(D687,E687,G687,I687:J687)-SUM(F687,H687,K687:L687))</f>
        <v>0</v>
      </c>
      <c r="N687" s="19"/>
      <c r="O687" s="19"/>
      <c r="P687" s="19"/>
      <c r="Q687" s="81">
        <f t="shared" si="128"/>
        <v>0</v>
      </c>
      <c r="R687" s="82">
        <f>IF(ISBLANK($B687),0,VLOOKUP($B687,Listen!$A$2:$C$45,2,FALSE))</f>
        <v>0</v>
      </c>
      <c r="S687" s="82">
        <f>IF(ISBLANK($B687),0,VLOOKUP($B687,Listen!$A$2:$C$45,3,FALSE))</f>
        <v>0</v>
      </c>
      <c r="T687" s="51">
        <f t="shared" si="120"/>
        <v>0</v>
      </c>
      <c r="U687" s="51">
        <f t="shared" si="129"/>
        <v>0</v>
      </c>
      <c r="V687" s="51">
        <f t="shared" si="129"/>
        <v>0</v>
      </c>
      <c r="W687" s="51">
        <f t="shared" si="129"/>
        <v>0</v>
      </c>
      <c r="X687" s="51">
        <f t="shared" si="129"/>
        <v>0</v>
      </c>
      <c r="Y687" s="51">
        <f t="shared" si="129"/>
        <v>0</v>
      </c>
      <c r="Z687" s="51">
        <f t="shared" si="129"/>
        <v>0</v>
      </c>
      <c r="AA687" s="53">
        <f t="shared" si="130"/>
        <v>0</v>
      </c>
      <c r="AB687" s="53">
        <f>IF(C687=A_Stammdaten!$B$12,D_SAV!$Q687-D_SAV!$AC687,HLOOKUP(A_Stammdaten!$B$12-1,$AD$4:$AJ$1000,ROW(C687)-3,FALSE)-$AC687)</f>
        <v>0</v>
      </c>
      <c r="AC687" s="53">
        <f>HLOOKUP(A_Stammdaten!$B$12,$AD$4:$AJ$1000,ROW(C687)-3,FALSE)</f>
        <v>0</v>
      </c>
      <c r="AD687" s="53">
        <f t="shared" si="121"/>
        <v>0</v>
      </c>
      <c r="AE687" s="53">
        <f t="shared" si="122"/>
        <v>0</v>
      </c>
      <c r="AF687" s="53">
        <f t="shared" si="123"/>
        <v>0</v>
      </c>
      <c r="AG687" s="53">
        <f t="shared" si="124"/>
        <v>0</v>
      </c>
      <c r="AH687" s="53">
        <f t="shared" si="125"/>
        <v>0</v>
      </c>
      <c r="AI687" s="53">
        <f t="shared" si="126"/>
        <v>0</v>
      </c>
      <c r="AJ687" s="53">
        <f t="shared" si="127"/>
        <v>0</v>
      </c>
    </row>
    <row r="688" spans="1:36" x14ac:dyDescent="0.25">
      <c r="A688" s="19"/>
      <c r="B688" s="19"/>
      <c r="C688" s="37"/>
      <c r="D688" s="19"/>
      <c r="E688" s="19"/>
      <c r="F688" s="19"/>
      <c r="G688" s="19"/>
      <c r="H688" s="19"/>
      <c r="I688" s="19"/>
      <c r="J688" s="19"/>
      <c r="K688" s="19"/>
      <c r="L688" s="19"/>
      <c r="M688" s="81">
        <f>IF(C688&gt;A_Stammdaten!$B$12,0,SUM(D688,E688,G688,I688:J688)-SUM(F688,H688,K688:L688))</f>
        <v>0</v>
      </c>
      <c r="N688" s="19"/>
      <c r="O688" s="19"/>
      <c r="P688" s="19"/>
      <c r="Q688" s="81">
        <f t="shared" si="128"/>
        <v>0</v>
      </c>
      <c r="R688" s="82">
        <f>IF(ISBLANK($B688),0,VLOOKUP($B688,Listen!$A$2:$C$45,2,FALSE))</f>
        <v>0</v>
      </c>
      <c r="S688" s="82">
        <f>IF(ISBLANK($B688),0,VLOOKUP($B688,Listen!$A$2:$C$45,3,FALSE))</f>
        <v>0</v>
      </c>
      <c r="T688" s="51">
        <f t="shared" si="120"/>
        <v>0</v>
      </c>
      <c r="U688" s="51">
        <f t="shared" si="129"/>
        <v>0</v>
      </c>
      <c r="V688" s="51">
        <f t="shared" si="129"/>
        <v>0</v>
      </c>
      <c r="W688" s="51">
        <f t="shared" si="129"/>
        <v>0</v>
      </c>
      <c r="X688" s="51">
        <f t="shared" si="129"/>
        <v>0</v>
      </c>
      <c r="Y688" s="51">
        <f t="shared" si="129"/>
        <v>0</v>
      </c>
      <c r="Z688" s="51">
        <f t="shared" si="129"/>
        <v>0</v>
      </c>
      <c r="AA688" s="53">
        <f t="shared" si="130"/>
        <v>0</v>
      </c>
      <c r="AB688" s="53">
        <f>IF(C688=A_Stammdaten!$B$12,D_SAV!$Q688-D_SAV!$AC688,HLOOKUP(A_Stammdaten!$B$12-1,$AD$4:$AJ$1000,ROW(C688)-3,FALSE)-$AC688)</f>
        <v>0</v>
      </c>
      <c r="AC688" s="53">
        <f>HLOOKUP(A_Stammdaten!$B$12,$AD$4:$AJ$1000,ROW(C688)-3,FALSE)</f>
        <v>0</v>
      </c>
      <c r="AD688" s="53">
        <f t="shared" si="121"/>
        <v>0</v>
      </c>
      <c r="AE688" s="53">
        <f t="shared" si="122"/>
        <v>0</v>
      </c>
      <c r="AF688" s="53">
        <f t="shared" si="123"/>
        <v>0</v>
      </c>
      <c r="AG688" s="53">
        <f t="shared" si="124"/>
        <v>0</v>
      </c>
      <c r="AH688" s="53">
        <f t="shared" si="125"/>
        <v>0</v>
      </c>
      <c r="AI688" s="53">
        <f t="shared" si="126"/>
        <v>0</v>
      </c>
      <c r="AJ688" s="53">
        <f t="shared" si="127"/>
        <v>0</v>
      </c>
    </row>
    <row r="689" spans="1:36" x14ac:dyDescent="0.25">
      <c r="A689" s="19"/>
      <c r="B689" s="19"/>
      <c r="C689" s="37"/>
      <c r="D689" s="19"/>
      <c r="E689" s="19"/>
      <c r="F689" s="19"/>
      <c r="G689" s="19"/>
      <c r="H689" s="19"/>
      <c r="I689" s="19"/>
      <c r="J689" s="19"/>
      <c r="K689" s="19"/>
      <c r="L689" s="19"/>
      <c r="M689" s="81">
        <f>IF(C689&gt;A_Stammdaten!$B$12,0,SUM(D689,E689,G689,I689:J689)-SUM(F689,H689,K689:L689))</f>
        <v>0</v>
      </c>
      <c r="N689" s="19"/>
      <c r="O689" s="19"/>
      <c r="P689" s="19"/>
      <c r="Q689" s="81">
        <f t="shared" si="128"/>
        <v>0</v>
      </c>
      <c r="R689" s="82">
        <f>IF(ISBLANK($B689),0,VLOOKUP($B689,Listen!$A$2:$C$45,2,FALSE))</f>
        <v>0</v>
      </c>
      <c r="S689" s="82">
        <f>IF(ISBLANK($B689),0,VLOOKUP($B689,Listen!$A$2:$C$45,3,FALSE))</f>
        <v>0</v>
      </c>
      <c r="T689" s="51">
        <f t="shared" si="120"/>
        <v>0</v>
      </c>
      <c r="U689" s="51">
        <f t="shared" si="129"/>
        <v>0</v>
      </c>
      <c r="V689" s="51">
        <f t="shared" si="129"/>
        <v>0</v>
      </c>
      <c r="W689" s="51">
        <f t="shared" si="129"/>
        <v>0</v>
      </c>
      <c r="X689" s="51">
        <f t="shared" si="129"/>
        <v>0</v>
      </c>
      <c r="Y689" s="51">
        <f t="shared" si="129"/>
        <v>0</v>
      </c>
      <c r="Z689" s="51">
        <f t="shared" si="129"/>
        <v>0</v>
      </c>
      <c r="AA689" s="53">
        <f t="shared" si="130"/>
        <v>0</v>
      </c>
      <c r="AB689" s="53">
        <f>IF(C689=A_Stammdaten!$B$12,D_SAV!$Q689-D_SAV!$AC689,HLOOKUP(A_Stammdaten!$B$12-1,$AD$4:$AJ$1000,ROW(C689)-3,FALSE)-$AC689)</f>
        <v>0</v>
      </c>
      <c r="AC689" s="53">
        <f>HLOOKUP(A_Stammdaten!$B$12,$AD$4:$AJ$1000,ROW(C689)-3,FALSE)</f>
        <v>0</v>
      </c>
      <c r="AD689" s="53">
        <f t="shared" si="121"/>
        <v>0</v>
      </c>
      <c r="AE689" s="53">
        <f t="shared" si="122"/>
        <v>0</v>
      </c>
      <c r="AF689" s="53">
        <f t="shared" si="123"/>
        <v>0</v>
      </c>
      <c r="AG689" s="53">
        <f t="shared" si="124"/>
        <v>0</v>
      </c>
      <c r="AH689" s="53">
        <f t="shared" si="125"/>
        <v>0</v>
      </c>
      <c r="AI689" s="53">
        <f t="shared" si="126"/>
        <v>0</v>
      </c>
      <c r="AJ689" s="53">
        <f t="shared" si="127"/>
        <v>0</v>
      </c>
    </row>
    <row r="690" spans="1:36" x14ac:dyDescent="0.25">
      <c r="A690" s="19"/>
      <c r="B690" s="19"/>
      <c r="C690" s="37"/>
      <c r="D690" s="19"/>
      <c r="E690" s="19"/>
      <c r="F690" s="19"/>
      <c r="G690" s="19"/>
      <c r="H690" s="19"/>
      <c r="I690" s="19"/>
      <c r="J690" s="19"/>
      <c r="K690" s="19"/>
      <c r="L690" s="19"/>
      <c r="M690" s="81">
        <f>IF(C690&gt;A_Stammdaten!$B$12,0,SUM(D690,E690,G690,I690:J690)-SUM(F690,H690,K690:L690))</f>
        <v>0</v>
      </c>
      <c r="N690" s="19"/>
      <c r="O690" s="19"/>
      <c r="P690" s="19"/>
      <c r="Q690" s="81">
        <f t="shared" si="128"/>
        <v>0</v>
      </c>
      <c r="R690" s="82">
        <f>IF(ISBLANK($B690),0,VLOOKUP($B690,Listen!$A$2:$C$45,2,FALSE))</f>
        <v>0</v>
      </c>
      <c r="S690" s="82">
        <f>IF(ISBLANK($B690),0,VLOOKUP($B690,Listen!$A$2:$C$45,3,FALSE))</f>
        <v>0</v>
      </c>
      <c r="T690" s="51">
        <f t="shared" si="120"/>
        <v>0</v>
      </c>
      <c r="U690" s="51">
        <f t="shared" si="129"/>
        <v>0</v>
      </c>
      <c r="V690" s="51">
        <f t="shared" si="129"/>
        <v>0</v>
      </c>
      <c r="W690" s="51">
        <f t="shared" si="129"/>
        <v>0</v>
      </c>
      <c r="X690" s="51">
        <f t="shared" si="129"/>
        <v>0</v>
      </c>
      <c r="Y690" s="51">
        <f t="shared" si="129"/>
        <v>0</v>
      </c>
      <c r="Z690" s="51">
        <f t="shared" si="129"/>
        <v>0</v>
      </c>
      <c r="AA690" s="53">
        <f t="shared" si="130"/>
        <v>0</v>
      </c>
      <c r="AB690" s="53">
        <f>IF(C690=A_Stammdaten!$B$12,D_SAV!$Q690-D_SAV!$AC690,HLOOKUP(A_Stammdaten!$B$12-1,$AD$4:$AJ$1000,ROW(C690)-3,FALSE)-$AC690)</f>
        <v>0</v>
      </c>
      <c r="AC690" s="53">
        <f>HLOOKUP(A_Stammdaten!$B$12,$AD$4:$AJ$1000,ROW(C690)-3,FALSE)</f>
        <v>0</v>
      </c>
      <c r="AD690" s="53">
        <f t="shared" si="121"/>
        <v>0</v>
      </c>
      <c r="AE690" s="53">
        <f t="shared" si="122"/>
        <v>0</v>
      </c>
      <c r="AF690" s="53">
        <f t="shared" si="123"/>
        <v>0</v>
      </c>
      <c r="AG690" s="53">
        <f t="shared" si="124"/>
        <v>0</v>
      </c>
      <c r="AH690" s="53">
        <f t="shared" si="125"/>
        <v>0</v>
      </c>
      <c r="AI690" s="53">
        <f t="shared" si="126"/>
        <v>0</v>
      </c>
      <c r="AJ690" s="53">
        <f t="shared" si="127"/>
        <v>0</v>
      </c>
    </row>
    <row r="691" spans="1:36" x14ac:dyDescent="0.25">
      <c r="A691" s="19"/>
      <c r="B691" s="19"/>
      <c r="C691" s="37"/>
      <c r="D691" s="19"/>
      <c r="E691" s="19"/>
      <c r="F691" s="19"/>
      <c r="G691" s="19"/>
      <c r="H691" s="19"/>
      <c r="I691" s="19"/>
      <c r="J691" s="19"/>
      <c r="K691" s="19"/>
      <c r="L691" s="19"/>
      <c r="M691" s="81">
        <f>IF(C691&gt;A_Stammdaten!$B$12,0,SUM(D691,E691,G691,I691:J691)-SUM(F691,H691,K691:L691))</f>
        <v>0</v>
      </c>
      <c r="N691" s="19"/>
      <c r="O691" s="19"/>
      <c r="P691" s="19"/>
      <c r="Q691" s="81">
        <f t="shared" si="128"/>
        <v>0</v>
      </c>
      <c r="R691" s="82">
        <f>IF(ISBLANK($B691),0,VLOOKUP($B691,Listen!$A$2:$C$45,2,FALSE))</f>
        <v>0</v>
      </c>
      <c r="S691" s="82">
        <f>IF(ISBLANK($B691),0,VLOOKUP($B691,Listen!$A$2:$C$45,3,FALSE))</f>
        <v>0</v>
      </c>
      <c r="T691" s="51">
        <f t="shared" si="120"/>
        <v>0</v>
      </c>
      <c r="U691" s="51">
        <f t="shared" si="129"/>
        <v>0</v>
      </c>
      <c r="V691" s="51">
        <f t="shared" si="129"/>
        <v>0</v>
      </c>
      <c r="W691" s="51">
        <f t="shared" si="129"/>
        <v>0</v>
      </c>
      <c r="X691" s="51">
        <f t="shared" si="129"/>
        <v>0</v>
      </c>
      <c r="Y691" s="51">
        <f t="shared" si="129"/>
        <v>0</v>
      </c>
      <c r="Z691" s="51">
        <f t="shared" si="129"/>
        <v>0</v>
      </c>
      <c r="AA691" s="53">
        <f t="shared" si="130"/>
        <v>0</v>
      </c>
      <c r="AB691" s="53">
        <f>IF(C691=A_Stammdaten!$B$12,D_SAV!$Q691-D_SAV!$AC691,HLOOKUP(A_Stammdaten!$B$12-1,$AD$4:$AJ$1000,ROW(C691)-3,FALSE)-$AC691)</f>
        <v>0</v>
      </c>
      <c r="AC691" s="53">
        <f>HLOOKUP(A_Stammdaten!$B$12,$AD$4:$AJ$1000,ROW(C691)-3,FALSE)</f>
        <v>0</v>
      </c>
      <c r="AD691" s="53">
        <f t="shared" si="121"/>
        <v>0</v>
      </c>
      <c r="AE691" s="53">
        <f t="shared" si="122"/>
        <v>0</v>
      </c>
      <c r="AF691" s="53">
        <f t="shared" si="123"/>
        <v>0</v>
      </c>
      <c r="AG691" s="53">
        <f t="shared" si="124"/>
        <v>0</v>
      </c>
      <c r="AH691" s="53">
        <f t="shared" si="125"/>
        <v>0</v>
      </c>
      <c r="AI691" s="53">
        <f t="shared" si="126"/>
        <v>0</v>
      </c>
      <c r="AJ691" s="53">
        <f t="shared" si="127"/>
        <v>0</v>
      </c>
    </row>
    <row r="692" spans="1:36" x14ac:dyDescent="0.25">
      <c r="A692" s="19"/>
      <c r="B692" s="19"/>
      <c r="C692" s="37"/>
      <c r="D692" s="19"/>
      <c r="E692" s="19"/>
      <c r="F692" s="19"/>
      <c r="G692" s="19"/>
      <c r="H692" s="19"/>
      <c r="I692" s="19"/>
      <c r="J692" s="19"/>
      <c r="K692" s="19"/>
      <c r="L692" s="19"/>
      <c r="M692" s="81">
        <f>IF(C692&gt;A_Stammdaten!$B$12,0,SUM(D692,E692,G692,I692:J692)-SUM(F692,H692,K692:L692))</f>
        <v>0</v>
      </c>
      <c r="N692" s="19"/>
      <c r="O692" s="19"/>
      <c r="P692" s="19"/>
      <c r="Q692" s="81">
        <f t="shared" si="128"/>
        <v>0</v>
      </c>
      <c r="R692" s="82">
        <f>IF(ISBLANK($B692),0,VLOOKUP($B692,Listen!$A$2:$C$45,2,FALSE))</f>
        <v>0</v>
      </c>
      <c r="S692" s="82">
        <f>IF(ISBLANK($B692),0,VLOOKUP($B692,Listen!$A$2:$C$45,3,FALSE))</f>
        <v>0</v>
      </c>
      <c r="T692" s="51">
        <f t="shared" si="120"/>
        <v>0</v>
      </c>
      <c r="U692" s="51">
        <f t="shared" si="129"/>
        <v>0</v>
      </c>
      <c r="V692" s="51">
        <f t="shared" si="129"/>
        <v>0</v>
      </c>
      <c r="W692" s="51">
        <f t="shared" si="129"/>
        <v>0</v>
      </c>
      <c r="X692" s="51">
        <f t="shared" si="129"/>
        <v>0</v>
      </c>
      <c r="Y692" s="51">
        <f t="shared" si="129"/>
        <v>0</v>
      </c>
      <c r="Z692" s="51">
        <f t="shared" si="129"/>
        <v>0</v>
      </c>
      <c r="AA692" s="53">
        <f t="shared" si="130"/>
        <v>0</v>
      </c>
      <c r="AB692" s="53">
        <f>IF(C692=A_Stammdaten!$B$12,D_SAV!$Q692-D_SAV!$AC692,HLOOKUP(A_Stammdaten!$B$12-1,$AD$4:$AJ$1000,ROW(C692)-3,FALSE)-$AC692)</f>
        <v>0</v>
      </c>
      <c r="AC692" s="53">
        <f>HLOOKUP(A_Stammdaten!$B$12,$AD$4:$AJ$1000,ROW(C692)-3,FALSE)</f>
        <v>0</v>
      </c>
      <c r="AD692" s="53">
        <f t="shared" si="121"/>
        <v>0</v>
      </c>
      <c r="AE692" s="53">
        <f t="shared" si="122"/>
        <v>0</v>
      </c>
      <c r="AF692" s="53">
        <f t="shared" si="123"/>
        <v>0</v>
      </c>
      <c r="AG692" s="53">
        <f t="shared" si="124"/>
        <v>0</v>
      </c>
      <c r="AH692" s="53">
        <f t="shared" si="125"/>
        <v>0</v>
      </c>
      <c r="AI692" s="53">
        <f t="shared" si="126"/>
        <v>0</v>
      </c>
      <c r="AJ692" s="53">
        <f t="shared" si="127"/>
        <v>0</v>
      </c>
    </row>
    <row r="693" spans="1:36" x14ac:dyDescent="0.25">
      <c r="A693" s="19"/>
      <c r="B693" s="19"/>
      <c r="C693" s="37"/>
      <c r="D693" s="19"/>
      <c r="E693" s="19"/>
      <c r="F693" s="19"/>
      <c r="G693" s="19"/>
      <c r="H693" s="19"/>
      <c r="I693" s="19"/>
      <c r="J693" s="19"/>
      <c r="K693" s="19"/>
      <c r="L693" s="19"/>
      <c r="M693" s="81">
        <f>IF(C693&gt;A_Stammdaten!$B$12,0,SUM(D693,E693,G693,I693:J693)-SUM(F693,H693,K693:L693))</f>
        <v>0</v>
      </c>
      <c r="N693" s="19"/>
      <c r="O693" s="19"/>
      <c r="P693" s="19"/>
      <c r="Q693" s="81">
        <f t="shared" si="128"/>
        <v>0</v>
      </c>
      <c r="R693" s="82">
        <f>IF(ISBLANK($B693),0,VLOOKUP($B693,Listen!$A$2:$C$45,2,FALSE))</f>
        <v>0</v>
      </c>
      <c r="S693" s="82">
        <f>IF(ISBLANK($B693),0,VLOOKUP($B693,Listen!$A$2:$C$45,3,FALSE))</f>
        <v>0</v>
      </c>
      <c r="T693" s="51">
        <f t="shared" si="120"/>
        <v>0</v>
      </c>
      <c r="U693" s="51">
        <f t="shared" si="129"/>
        <v>0</v>
      </c>
      <c r="V693" s="51">
        <f t="shared" si="129"/>
        <v>0</v>
      </c>
      <c r="W693" s="51">
        <f t="shared" si="129"/>
        <v>0</v>
      </c>
      <c r="X693" s="51">
        <f t="shared" si="129"/>
        <v>0</v>
      </c>
      <c r="Y693" s="51">
        <f t="shared" si="129"/>
        <v>0</v>
      </c>
      <c r="Z693" s="51">
        <f t="shared" si="129"/>
        <v>0</v>
      </c>
      <c r="AA693" s="53">
        <f t="shared" si="130"/>
        <v>0</v>
      </c>
      <c r="AB693" s="53">
        <f>IF(C693=A_Stammdaten!$B$12,D_SAV!$Q693-D_SAV!$AC693,HLOOKUP(A_Stammdaten!$B$12-1,$AD$4:$AJ$1000,ROW(C693)-3,FALSE)-$AC693)</f>
        <v>0</v>
      </c>
      <c r="AC693" s="53">
        <f>HLOOKUP(A_Stammdaten!$B$12,$AD$4:$AJ$1000,ROW(C693)-3,FALSE)</f>
        <v>0</v>
      </c>
      <c r="AD693" s="53">
        <f t="shared" si="121"/>
        <v>0</v>
      </c>
      <c r="AE693" s="53">
        <f t="shared" si="122"/>
        <v>0</v>
      </c>
      <c r="AF693" s="53">
        <f t="shared" si="123"/>
        <v>0</v>
      </c>
      <c r="AG693" s="53">
        <f t="shared" si="124"/>
        <v>0</v>
      </c>
      <c r="AH693" s="53">
        <f t="shared" si="125"/>
        <v>0</v>
      </c>
      <c r="AI693" s="53">
        <f t="shared" si="126"/>
        <v>0</v>
      </c>
      <c r="AJ693" s="53">
        <f t="shared" si="127"/>
        <v>0</v>
      </c>
    </row>
    <row r="694" spans="1:36" x14ac:dyDescent="0.25">
      <c r="A694" s="19"/>
      <c r="B694" s="19"/>
      <c r="C694" s="37"/>
      <c r="D694" s="19"/>
      <c r="E694" s="19"/>
      <c r="F694" s="19"/>
      <c r="G694" s="19"/>
      <c r="H694" s="19"/>
      <c r="I694" s="19"/>
      <c r="J694" s="19"/>
      <c r="K694" s="19"/>
      <c r="L694" s="19"/>
      <c r="M694" s="81">
        <f>IF(C694&gt;A_Stammdaten!$B$12,0,SUM(D694,E694,G694,I694:J694)-SUM(F694,H694,K694:L694))</f>
        <v>0</v>
      </c>
      <c r="N694" s="19"/>
      <c r="O694" s="19"/>
      <c r="P694" s="19"/>
      <c r="Q694" s="81">
        <f t="shared" si="128"/>
        <v>0</v>
      </c>
      <c r="R694" s="82">
        <f>IF(ISBLANK($B694),0,VLOOKUP($B694,Listen!$A$2:$C$45,2,FALSE))</f>
        <v>0</v>
      </c>
      <c r="S694" s="82">
        <f>IF(ISBLANK($B694),0,VLOOKUP($B694,Listen!$A$2:$C$45,3,FALSE))</f>
        <v>0</v>
      </c>
      <c r="T694" s="51">
        <f t="shared" si="120"/>
        <v>0</v>
      </c>
      <c r="U694" s="51">
        <f t="shared" si="129"/>
        <v>0</v>
      </c>
      <c r="V694" s="51">
        <f t="shared" si="129"/>
        <v>0</v>
      </c>
      <c r="W694" s="51">
        <f t="shared" si="129"/>
        <v>0</v>
      </c>
      <c r="X694" s="51">
        <f t="shared" si="129"/>
        <v>0</v>
      </c>
      <c r="Y694" s="51">
        <f t="shared" si="129"/>
        <v>0</v>
      </c>
      <c r="Z694" s="51">
        <f t="shared" si="129"/>
        <v>0</v>
      </c>
      <c r="AA694" s="53">
        <f t="shared" si="130"/>
        <v>0</v>
      </c>
      <c r="AB694" s="53">
        <f>IF(C694=A_Stammdaten!$B$12,D_SAV!$Q694-D_SAV!$AC694,HLOOKUP(A_Stammdaten!$B$12-1,$AD$4:$AJ$1000,ROW(C694)-3,FALSE)-$AC694)</f>
        <v>0</v>
      </c>
      <c r="AC694" s="53">
        <f>HLOOKUP(A_Stammdaten!$B$12,$AD$4:$AJ$1000,ROW(C694)-3,FALSE)</f>
        <v>0</v>
      </c>
      <c r="AD694" s="53">
        <f t="shared" si="121"/>
        <v>0</v>
      </c>
      <c r="AE694" s="53">
        <f t="shared" si="122"/>
        <v>0</v>
      </c>
      <c r="AF694" s="53">
        <f t="shared" si="123"/>
        <v>0</v>
      </c>
      <c r="AG694" s="53">
        <f t="shared" si="124"/>
        <v>0</v>
      </c>
      <c r="AH694" s="53">
        <f t="shared" si="125"/>
        <v>0</v>
      </c>
      <c r="AI694" s="53">
        <f t="shared" si="126"/>
        <v>0</v>
      </c>
      <c r="AJ694" s="53">
        <f t="shared" si="127"/>
        <v>0</v>
      </c>
    </row>
    <row r="695" spans="1:36" x14ac:dyDescent="0.25">
      <c r="A695" s="19"/>
      <c r="B695" s="19"/>
      <c r="C695" s="37"/>
      <c r="D695" s="19"/>
      <c r="E695" s="19"/>
      <c r="F695" s="19"/>
      <c r="G695" s="19"/>
      <c r="H695" s="19"/>
      <c r="I695" s="19"/>
      <c r="J695" s="19"/>
      <c r="K695" s="19"/>
      <c r="L695" s="19"/>
      <c r="M695" s="81">
        <f>IF(C695&gt;A_Stammdaten!$B$12,0,SUM(D695,E695,G695,I695:J695)-SUM(F695,H695,K695:L695))</f>
        <v>0</v>
      </c>
      <c r="N695" s="19"/>
      <c r="O695" s="19"/>
      <c r="P695" s="19"/>
      <c r="Q695" s="81">
        <f t="shared" si="128"/>
        <v>0</v>
      </c>
      <c r="R695" s="82">
        <f>IF(ISBLANK($B695),0,VLOOKUP($B695,Listen!$A$2:$C$45,2,FALSE))</f>
        <v>0</v>
      </c>
      <c r="S695" s="82">
        <f>IF(ISBLANK($B695),0,VLOOKUP($B695,Listen!$A$2:$C$45,3,FALSE))</f>
        <v>0</v>
      </c>
      <c r="T695" s="51">
        <f t="shared" si="120"/>
        <v>0</v>
      </c>
      <c r="U695" s="51">
        <f t="shared" si="129"/>
        <v>0</v>
      </c>
      <c r="V695" s="51">
        <f t="shared" si="129"/>
        <v>0</v>
      </c>
      <c r="W695" s="51">
        <f t="shared" si="129"/>
        <v>0</v>
      </c>
      <c r="X695" s="51">
        <f t="shared" si="129"/>
        <v>0</v>
      </c>
      <c r="Y695" s="51">
        <f t="shared" si="129"/>
        <v>0</v>
      </c>
      <c r="Z695" s="51">
        <f t="shared" si="129"/>
        <v>0</v>
      </c>
      <c r="AA695" s="53">
        <f t="shared" si="130"/>
        <v>0</v>
      </c>
      <c r="AB695" s="53">
        <f>IF(C695=A_Stammdaten!$B$12,D_SAV!$Q695-D_SAV!$AC695,HLOOKUP(A_Stammdaten!$B$12-1,$AD$4:$AJ$1000,ROW(C695)-3,FALSE)-$AC695)</f>
        <v>0</v>
      </c>
      <c r="AC695" s="53">
        <f>HLOOKUP(A_Stammdaten!$B$12,$AD$4:$AJ$1000,ROW(C695)-3,FALSE)</f>
        <v>0</v>
      </c>
      <c r="AD695" s="53">
        <f t="shared" si="121"/>
        <v>0</v>
      </c>
      <c r="AE695" s="53">
        <f t="shared" si="122"/>
        <v>0</v>
      </c>
      <c r="AF695" s="53">
        <f t="shared" si="123"/>
        <v>0</v>
      </c>
      <c r="AG695" s="53">
        <f t="shared" si="124"/>
        <v>0</v>
      </c>
      <c r="AH695" s="53">
        <f t="shared" si="125"/>
        <v>0</v>
      </c>
      <c r="AI695" s="53">
        <f t="shared" si="126"/>
        <v>0</v>
      </c>
      <c r="AJ695" s="53">
        <f t="shared" si="127"/>
        <v>0</v>
      </c>
    </row>
    <row r="696" spans="1:36" x14ac:dyDescent="0.25">
      <c r="A696" s="19"/>
      <c r="B696" s="19"/>
      <c r="C696" s="37"/>
      <c r="D696" s="19"/>
      <c r="E696" s="19"/>
      <c r="F696" s="19"/>
      <c r="G696" s="19"/>
      <c r="H696" s="19"/>
      <c r="I696" s="19"/>
      <c r="J696" s="19"/>
      <c r="K696" s="19"/>
      <c r="L696" s="19"/>
      <c r="M696" s="81">
        <f>IF(C696&gt;A_Stammdaten!$B$12,0,SUM(D696,E696,G696,I696:J696)-SUM(F696,H696,K696:L696))</f>
        <v>0</v>
      </c>
      <c r="N696" s="19"/>
      <c r="O696" s="19"/>
      <c r="P696" s="19"/>
      <c r="Q696" s="81">
        <f t="shared" si="128"/>
        <v>0</v>
      </c>
      <c r="R696" s="82">
        <f>IF(ISBLANK($B696),0,VLOOKUP($B696,Listen!$A$2:$C$45,2,FALSE))</f>
        <v>0</v>
      </c>
      <c r="S696" s="82">
        <f>IF(ISBLANK($B696),0,VLOOKUP($B696,Listen!$A$2:$C$45,3,FALSE))</f>
        <v>0</v>
      </c>
      <c r="T696" s="51">
        <f t="shared" si="120"/>
        <v>0</v>
      </c>
      <c r="U696" s="51">
        <f t="shared" si="129"/>
        <v>0</v>
      </c>
      <c r="V696" s="51">
        <f t="shared" si="129"/>
        <v>0</v>
      </c>
      <c r="W696" s="51">
        <f t="shared" si="129"/>
        <v>0</v>
      </c>
      <c r="X696" s="51">
        <f t="shared" si="129"/>
        <v>0</v>
      </c>
      <c r="Y696" s="51">
        <f t="shared" si="129"/>
        <v>0</v>
      </c>
      <c r="Z696" s="51">
        <f t="shared" si="129"/>
        <v>0</v>
      </c>
      <c r="AA696" s="53">
        <f t="shared" si="130"/>
        <v>0</v>
      </c>
      <c r="AB696" s="53">
        <f>IF(C696=A_Stammdaten!$B$12,D_SAV!$Q696-D_SAV!$AC696,HLOOKUP(A_Stammdaten!$B$12-1,$AD$4:$AJ$1000,ROW(C696)-3,FALSE)-$AC696)</f>
        <v>0</v>
      </c>
      <c r="AC696" s="53">
        <f>HLOOKUP(A_Stammdaten!$B$12,$AD$4:$AJ$1000,ROW(C696)-3,FALSE)</f>
        <v>0</v>
      </c>
      <c r="AD696" s="53">
        <f t="shared" si="121"/>
        <v>0</v>
      </c>
      <c r="AE696" s="53">
        <f t="shared" si="122"/>
        <v>0</v>
      </c>
      <c r="AF696" s="53">
        <f t="shared" si="123"/>
        <v>0</v>
      </c>
      <c r="AG696" s="53">
        <f t="shared" si="124"/>
        <v>0</v>
      </c>
      <c r="AH696" s="53">
        <f t="shared" si="125"/>
        <v>0</v>
      </c>
      <c r="AI696" s="53">
        <f t="shared" si="126"/>
        <v>0</v>
      </c>
      <c r="AJ696" s="53">
        <f t="shared" si="127"/>
        <v>0</v>
      </c>
    </row>
    <row r="697" spans="1:36" x14ac:dyDescent="0.25">
      <c r="A697" s="19"/>
      <c r="B697" s="19"/>
      <c r="C697" s="37"/>
      <c r="D697" s="19"/>
      <c r="E697" s="19"/>
      <c r="F697" s="19"/>
      <c r="G697" s="19"/>
      <c r="H697" s="19"/>
      <c r="I697" s="19"/>
      <c r="J697" s="19"/>
      <c r="K697" s="19"/>
      <c r="L697" s="19"/>
      <c r="M697" s="81">
        <f>IF(C697&gt;A_Stammdaten!$B$12,0,SUM(D697,E697,G697,I697:J697)-SUM(F697,H697,K697:L697))</f>
        <v>0</v>
      </c>
      <c r="N697" s="19"/>
      <c r="O697" s="19"/>
      <c r="P697" s="19"/>
      <c r="Q697" s="81">
        <f t="shared" si="128"/>
        <v>0</v>
      </c>
      <c r="R697" s="82">
        <f>IF(ISBLANK($B697),0,VLOOKUP($B697,Listen!$A$2:$C$45,2,FALSE))</f>
        <v>0</v>
      </c>
      <c r="S697" s="82">
        <f>IF(ISBLANK($B697),0,VLOOKUP($B697,Listen!$A$2:$C$45,3,FALSE))</f>
        <v>0</v>
      </c>
      <c r="T697" s="51">
        <f t="shared" si="120"/>
        <v>0</v>
      </c>
      <c r="U697" s="51">
        <f t="shared" si="129"/>
        <v>0</v>
      </c>
      <c r="V697" s="51">
        <f t="shared" si="129"/>
        <v>0</v>
      </c>
      <c r="W697" s="51">
        <f t="shared" si="129"/>
        <v>0</v>
      </c>
      <c r="X697" s="51">
        <f t="shared" si="129"/>
        <v>0</v>
      </c>
      <c r="Y697" s="51">
        <f t="shared" si="129"/>
        <v>0</v>
      </c>
      <c r="Z697" s="51">
        <f t="shared" si="129"/>
        <v>0</v>
      </c>
      <c r="AA697" s="53">
        <f t="shared" si="130"/>
        <v>0</v>
      </c>
      <c r="AB697" s="53">
        <f>IF(C697=A_Stammdaten!$B$12,D_SAV!$Q697-D_SAV!$AC697,HLOOKUP(A_Stammdaten!$B$12-1,$AD$4:$AJ$1000,ROW(C697)-3,FALSE)-$AC697)</f>
        <v>0</v>
      </c>
      <c r="AC697" s="53">
        <f>HLOOKUP(A_Stammdaten!$B$12,$AD$4:$AJ$1000,ROW(C697)-3,FALSE)</f>
        <v>0</v>
      </c>
      <c r="AD697" s="53">
        <f t="shared" si="121"/>
        <v>0</v>
      </c>
      <c r="AE697" s="53">
        <f t="shared" si="122"/>
        <v>0</v>
      </c>
      <c r="AF697" s="53">
        <f t="shared" si="123"/>
        <v>0</v>
      </c>
      <c r="AG697" s="53">
        <f t="shared" si="124"/>
        <v>0</v>
      </c>
      <c r="AH697" s="53">
        <f t="shared" si="125"/>
        <v>0</v>
      </c>
      <c r="AI697" s="53">
        <f t="shared" si="126"/>
        <v>0</v>
      </c>
      <c r="AJ697" s="53">
        <f t="shared" si="127"/>
        <v>0</v>
      </c>
    </row>
    <row r="698" spans="1:36" x14ac:dyDescent="0.25">
      <c r="A698" s="19"/>
      <c r="B698" s="19"/>
      <c r="C698" s="37"/>
      <c r="D698" s="19"/>
      <c r="E698" s="19"/>
      <c r="F698" s="19"/>
      <c r="G698" s="19"/>
      <c r="H698" s="19"/>
      <c r="I698" s="19"/>
      <c r="J698" s="19"/>
      <c r="K698" s="19"/>
      <c r="L698" s="19"/>
      <c r="M698" s="81">
        <f>IF(C698&gt;A_Stammdaten!$B$12,0,SUM(D698,E698,G698,I698:J698)-SUM(F698,H698,K698:L698))</f>
        <v>0</v>
      </c>
      <c r="N698" s="19"/>
      <c r="O698" s="19"/>
      <c r="P698" s="19"/>
      <c r="Q698" s="81">
        <f t="shared" si="128"/>
        <v>0</v>
      </c>
      <c r="R698" s="82">
        <f>IF(ISBLANK($B698),0,VLOOKUP($B698,Listen!$A$2:$C$45,2,FALSE))</f>
        <v>0</v>
      </c>
      <c r="S698" s="82">
        <f>IF(ISBLANK($B698),0,VLOOKUP($B698,Listen!$A$2:$C$45,3,FALSE))</f>
        <v>0</v>
      </c>
      <c r="T698" s="51">
        <f t="shared" si="120"/>
        <v>0</v>
      </c>
      <c r="U698" s="51">
        <f t="shared" si="129"/>
        <v>0</v>
      </c>
      <c r="V698" s="51">
        <f t="shared" si="129"/>
        <v>0</v>
      </c>
      <c r="W698" s="51">
        <f t="shared" si="129"/>
        <v>0</v>
      </c>
      <c r="X698" s="51">
        <f t="shared" si="129"/>
        <v>0</v>
      </c>
      <c r="Y698" s="51">
        <f t="shared" si="129"/>
        <v>0</v>
      </c>
      <c r="Z698" s="51">
        <f t="shared" si="129"/>
        <v>0</v>
      </c>
      <c r="AA698" s="53">
        <f t="shared" si="130"/>
        <v>0</v>
      </c>
      <c r="AB698" s="53">
        <f>IF(C698=A_Stammdaten!$B$12,D_SAV!$Q698-D_SAV!$AC698,HLOOKUP(A_Stammdaten!$B$12-1,$AD$4:$AJ$1000,ROW(C698)-3,FALSE)-$AC698)</f>
        <v>0</v>
      </c>
      <c r="AC698" s="53">
        <f>HLOOKUP(A_Stammdaten!$B$12,$AD$4:$AJ$1000,ROW(C698)-3,FALSE)</f>
        <v>0</v>
      </c>
      <c r="AD698" s="53">
        <f t="shared" si="121"/>
        <v>0</v>
      </c>
      <c r="AE698" s="53">
        <f t="shared" si="122"/>
        <v>0</v>
      </c>
      <c r="AF698" s="53">
        <f t="shared" si="123"/>
        <v>0</v>
      </c>
      <c r="AG698" s="53">
        <f t="shared" si="124"/>
        <v>0</v>
      </c>
      <c r="AH698" s="53">
        <f t="shared" si="125"/>
        <v>0</v>
      </c>
      <c r="AI698" s="53">
        <f t="shared" si="126"/>
        <v>0</v>
      </c>
      <c r="AJ698" s="53">
        <f t="shared" si="127"/>
        <v>0</v>
      </c>
    </row>
    <row r="699" spans="1:36" x14ac:dyDescent="0.25">
      <c r="A699" s="19"/>
      <c r="B699" s="19"/>
      <c r="C699" s="37"/>
      <c r="D699" s="19"/>
      <c r="E699" s="19"/>
      <c r="F699" s="19"/>
      <c r="G699" s="19"/>
      <c r="H699" s="19"/>
      <c r="I699" s="19"/>
      <c r="J699" s="19"/>
      <c r="K699" s="19"/>
      <c r="L699" s="19"/>
      <c r="M699" s="81">
        <f>IF(C699&gt;A_Stammdaten!$B$12,0,SUM(D699,E699,G699,I699:J699)-SUM(F699,H699,K699:L699))</f>
        <v>0</v>
      </c>
      <c r="N699" s="19"/>
      <c r="O699" s="19"/>
      <c r="P699" s="19"/>
      <c r="Q699" s="81">
        <f t="shared" si="128"/>
        <v>0</v>
      </c>
      <c r="R699" s="82">
        <f>IF(ISBLANK($B699),0,VLOOKUP($B699,Listen!$A$2:$C$45,2,FALSE))</f>
        <v>0</v>
      </c>
      <c r="S699" s="82">
        <f>IF(ISBLANK($B699),0,VLOOKUP($B699,Listen!$A$2:$C$45,3,FALSE))</f>
        <v>0</v>
      </c>
      <c r="T699" s="51">
        <f t="shared" si="120"/>
        <v>0</v>
      </c>
      <c r="U699" s="51">
        <f t="shared" si="129"/>
        <v>0</v>
      </c>
      <c r="V699" s="51">
        <f t="shared" si="129"/>
        <v>0</v>
      </c>
      <c r="W699" s="51">
        <f t="shared" si="129"/>
        <v>0</v>
      </c>
      <c r="X699" s="51">
        <f t="shared" si="129"/>
        <v>0</v>
      </c>
      <c r="Y699" s="51">
        <f t="shared" si="129"/>
        <v>0</v>
      </c>
      <c r="Z699" s="51">
        <f t="shared" si="129"/>
        <v>0</v>
      </c>
      <c r="AA699" s="53">
        <f t="shared" si="130"/>
        <v>0</v>
      </c>
      <c r="AB699" s="53">
        <f>IF(C699=A_Stammdaten!$B$12,D_SAV!$Q699-D_SAV!$AC699,HLOOKUP(A_Stammdaten!$B$12-1,$AD$4:$AJ$1000,ROW(C699)-3,FALSE)-$AC699)</f>
        <v>0</v>
      </c>
      <c r="AC699" s="53">
        <f>HLOOKUP(A_Stammdaten!$B$12,$AD$4:$AJ$1000,ROW(C699)-3,FALSE)</f>
        <v>0</v>
      </c>
      <c r="AD699" s="53">
        <f t="shared" si="121"/>
        <v>0</v>
      </c>
      <c r="AE699" s="53">
        <f t="shared" si="122"/>
        <v>0</v>
      </c>
      <c r="AF699" s="53">
        <f t="shared" si="123"/>
        <v>0</v>
      </c>
      <c r="AG699" s="53">
        <f t="shared" si="124"/>
        <v>0</v>
      </c>
      <c r="AH699" s="53">
        <f t="shared" si="125"/>
        <v>0</v>
      </c>
      <c r="AI699" s="53">
        <f t="shared" si="126"/>
        <v>0</v>
      </c>
      <c r="AJ699" s="53">
        <f t="shared" si="127"/>
        <v>0</v>
      </c>
    </row>
    <row r="700" spans="1:36" x14ac:dyDescent="0.25">
      <c r="A700" s="19"/>
      <c r="B700" s="19"/>
      <c r="C700" s="37"/>
      <c r="D700" s="19"/>
      <c r="E700" s="19"/>
      <c r="F700" s="19"/>
      <c r="G700" s="19"/>
      <c r="H700" s="19"/>
      <c r="I700" s="19"/>
      <c r="J700" s="19"/>
      <c r="K700" s="19"/>
      <c r="L700" s="19"/>
      <c r="M700" s="81">
        <f>IF(C700&gt;A_Stammdaten!$B$12,0,SUM(D700,E700,G700,I700:J700)-SUM(F700,H700,K700:L700))</f>
        <v>0</v>
      </c>
      <c r="N700" s="19"/>
      <c r="O700" s="19"/>
      <c r="P700" s="19"/>
      <c r="Q700" s="81">
        <f t="shared" si="128"/>
        <v>0</v>
      </c>
      <c r="R700" s="82">
        <f>IF(ISBLANK($B700),0,VLOOKUP($B700,Listen!$A$2:$C$45,2,FALSE))</f>
        <v>0</v>
      </c>
      <c r="S700" s="82">
        <f>IF(ISBLANK($B700),0,VLOOKUP($B700,Listen!$A$2:$C$45,3,FALSE))</f>
        <v>0</v>
      </c>
      <c r="T700" s="51">
        <f t="shared" si="120"/>
        <v>0</v>
      </c>
      <c r="U700" s="51">
        <f t="shared" si="129"/>
        <v>0</v>
      </c>
      <c r="V700" s="51">
        <f t="shared" si="129"/>
        <v>0</v>
      </c>
      <c r="W700" s="51">
        <f t="shared" si="129"/>
        <v>0</v>
      </c>
      <c r="X700" s="51">
        <f t="shared" si="129"/>
        <v>0</v>
      </c>
      <c r="Y700" s="51">
        <f t="shared" si="129"/>
        <v>0</v>
      </c>
      <c r="Z700" s="51">
        <f t="shared" si="129"/>
        <v>0</v>
      </c>
      <c r="AA700" s="53">
        <f t="shared" si="130"/>
        <v>0</v>
      </c>
      <c r="AB700" s="53">
        <f>IF(C700=A_Stammdaten!$B$12,D_SAV!$Q700-D_SAV!$AC700,HLOOKUP(A_Stammdaten!$B$12-1,$AD$4:$AJ$1000,ROW(C700)-3,FALSE)-$AC700)</f>
        <v>0</v>
      </c>
      <c r="AC700" s="53">
        <f>HLOOKUP(A_Stammdaten!$B$12,$AD$4:$AJ$1000,ROW(C700)-3,FALSE)</f>
        <v>0</v>
      </c>
      <c r="AD700" s="53">
        <f t="shared" si="121"/>
        <v>0</v>
      </c>
      <c r="AE700" s="53">
        <f t="shared" si="122"/>
        <v>0</v>
      </c>
      <c r="AF700" s="53">
        <f t="shared" si="123"/>
        <v>0</v>
      </c>
      <c r="AG700" s="53">
        <f t="shared" si="124"/>
        <v>0</v>
      </c>
      <c r="AH700" s="53">
        <f t="shared" si="125"/>
        <v>0</v>
      </c>
      <c r="AI700" s="53">
        <f t="shared" si="126"/>
        <v>0</v>
      </c>
      <c r="AJ700" s="53">
        <f t="shared" si="127"/>
        <v>0</v>
      </c>
    </row>
    <row r="701" spans="1:36" x14ac:dyDescent="0.25">
      <c r="A701" s="19"/>
      <c r="B701" s="19"/>
      <c r="C701" s="37"/>
      <c r="D701" s="19"/>
      <c r="E701" s="19"/>
      <c r="F701" s="19"/>
      <c r="G701" s="19"/>
      <c r="H701" s="19"/>
      <c r="I701" s="19"/>
      <c r="J701" s="19"/>
      <c r="K701" s="19"/>
      <c r="L701" s="19"/>
      <c r="M701" s="81">
        <f>IF(C701&gt;A_Stammdaten!$B$12,0,SUM(D701,E701,G701,I701:J701)-SUM(F701,H701,K701:L701))</f>
        <v>0</v>
      </c>
      <c r="N701" s="19"/>
      <c r="O701" s="19"/>
      <c r="P701" s="19"/>
      <c r="Q701" s="81">
        <f t="shared" si="128"/>
        <v>0</v>
      </c>
      <c r="R701" s="82">
        <f>IF(ISBLANK($B701),0,VLOOKUP($B701,Listen!$A$2:$C$45,2,FALSE))</f>
        <v>0</v>
      </c>
      <c r="S701" s="82">
        <f>IF(ISBLANK($B701),0,VLOOKUP($B701,Listen!$A$2:$C$45,3,FALSE))</f>
        <v>0</v>
      </c>
      <c r="T701" s="51">
        <f t="shared" si="120"/>
        <v>0</v>
      </c>
      <c r="U701" s="51">
        <f t="shared" si="129"/>
        <v>0</v>
      </c>
      <c r="V701" s="51">
        <f t="shared" si="129"/>
        <v>0</v>
      </c>
      <c r="W701" s="51">
        <f t="shared" si="129"/>
        <v>0</v>
      </c>
      <c r="X701" s="51">
        <f t="shared" si="129"/>
        <v>0</v>
      </c>
      <c r="Y701" s="51">
        <f t="shared" si="129"/>
        <v>0</v>
      </c>
      <c r="Z701" s="51">
        <f t="shared" si="129"/>
        <v>0</v>
      </c>
      <c r="AA701" s="53">
        <f t="shared" si="130"/>
        <v>0</v>
      </c>
      <c r="AB701" s="53">
        <f>IF(C701=A_Stammdaten!$B$12,D_SAV!$Q701-D_SAV!$AC701,HLOOKUP(A_Stammdaten!$B$12-1,$AD$4:$AJ$1000,ROW(C701)-3,FALSE)-$AC701)</f>
        <v>0</v>
      </c>
      <c r="AC701" s="53">
        <f>HLOOKUP(A_Stammdaten!$B$12,$AD$4:$AJ$1000,ROW(C701)-3,FALSE)</f>
        <v>0</v>
      </c>
      <c r="AD701" s="53">
        <f t="shared" si="121"/>
        <v>0</v>
      </c>
      <c r="AE701" s="53">
        <f t="shared" si="122"/>
        <v>0</v>
      </c>
      <c r="AF701" s="53">
        <f t="shared" si="123"/>
        <v>0</v>
      </c>
      <c r="AG701" s="53">
        <f t="shared" si="124"/>
        <v>0</v>
      </c>
      <c r="AH701" s="53">
        <f t="shared" si="125"/>
        <v>0</v>
      </c>
      <c r="AI701" s="53">
        <f t="shared" si="126"/>
        <v>0</v>
      </c>
      <c r="AJ701" s="53">
        <f t="shared" si="127"/>
        <v>0</v>
      </c>
    </row>
    <row r="702" spans="1:36" x14ac:dyDescent="0.25">
      <c r="A702" s="19"/>
      <c r="B702" s="19"/>
      <c r="C702" s="37"/>
      <c r="D702" s="19"/>
      <c r="E702" s="19"/>
      <c r="F702" s="19"/>
      <c r="G702" s="19"/>
      <c r="H702" s="19"/>
      <c r="I702" s="19"/>
      <c r="J702" s="19"/>
      <c r="K702" s="19"/>
      <c r="L702" s="19"/>
      <c r="M702" s="81">
        <f>IF(C702&gt;A_Stammdaten!$B$12,0,SUM(D702,E702,G702,I702:J702)-SUM(F702,H702,K702:L702))</f>
        <v>0</v>
      </c>
      <c r="N702" s="19"/>
      <c r="O702" s="19"/>
      <c r="P702" s="19"/>
      <c r="Q702" s="81">
        <f t="shared" si="128"/>
        <v>0</v>
      </c>
      <c r="R702" s="82">
        <f>IF(ISBLANK($B702),0,VLOOKUP($B702,Listen!$A$2:$C$45,2,FALSE))</f>
        <v>0</v>
      </c>
      <c r="S702" s="82">
        <f>IF(ISBLANK($B702),0,VLOOKUP($B702,Listen!$A$2:$C$45,3,FALSE))</f>
        <v>0</v>
      </c>
      <c r="T702" s="51">
        <f t="shared" si="120"/>
        <v>0</v>
      </c>
      <c r="U702" s="51">
        <f t="shared" si="129"/>
        <v>0</v>
      </c>
      <c r="V702" s="51">
        <f t="shared" si="129"/>
        <v>0</v>
      </c>
      <c r="W702" s="51">
        <f t="shared" si="129"/>
        <v>0</v>
      </c>
      <c r="X702" s="51">
        <f t="shared" si="129"/>
        <v>0</v>
      </c>
      <c r="Y702" s="51">
        <f t="shared" si="129"/>
        <v>0</v>
      </c>
      <c r="Z702" s="51">
        <f t="shared" si="129"/>
        <v>0</v>
      </c>
      <c r="AA702" s="53">
        <f t="shared" si="130"/>
        <v>0</v>
      </c>
      <c r="AB702" s="53">
        <f>IF(C702=A_Stammdaten!$B$12,D_SAV!$Q702-D_SAV!$AC702,HLOOKUP(A_Stammdaten!$B$12-1,$AD$4:$AJ$1000,ROW(C702)-3,FALSE)-$AC702)</f>
        <v>0</v>
      </c>
      <c r="AC702" s="53">
        <f>HLOOKUP(A_Stammdaten!$B$12,$AD$4:$AJ$1000,ROW(C702)-3,FALSE)</f>
        <v>0</v>
      </c>
      <c r="AD702" s="53">
        <f t="shared" si="121"/>
        <v>0</v>
      </c>
      <c r="AE702" s="53">
        <f t="shared" si="122"/>
        <v>0</v>
      </c>
      <c r="AF702" s="53">
        <f t="shared" si="123"/>
        <v>0</v>
      </c>
      <c r="AG702" s="53">
        <f t="shared" si="124"/>
        <v>0</v>
      </c>
      <c r="AH702" s="53">
        <f t="shared" si="125"/>
        <v>0</v>
      </c>
      <c r="AI702" s="53">
        <f t="shared" si="126"/>
        <v>0</v>
      </c>
      <c r="AJ702" s="53">
        <f t="shared" si="127"/>
        <v>0</v>
      </c>
    </row>
    <row r="703" spans="1:36" x14ac:dyDescent="0.25">
      <c r="A703" s="19"/>
      <c r="B703" s="19"/>
      <c r="C703" s="37"/>
      <c r="D703" s="19"/>
      <c r="E703" s="19"/>
      <c r="F703" s="19"/>
      <c r="G703" s="19"/>
      <c r="H703" s="19"/>
      <c r="I703" s="19"/>
      <c r="J703" s="19"/>
      <c r="K703" s="19"/>
      <c r="L703" s="19"/>
      <c r="M703" s="81">
        <f>IF(C703&gt;A_Stammdaten!$B$12,0,SUM(D703,E703,G703,I703:J703)-SUM(F703,H703,K703:L703))</f>
        <v>0</v>
      </c>
      <c r="N703" s="19"/>
      <c r="O703" s="19"/>
      <c r="P703" s="19"/>
      <c r="Q703" s="81">
        <f t="shared" si="128"/>
        <v>0</v>
      </c>
      <c r="R703" s="82">
        <f>IF(ISBLANK($B703),0,VLOOKUP($B703,Listen!$A$2:$C$45,2,FALSE))</f>
        <v>0</v>
      </c>
      <c r="S703" s="82">
        <f>IF(ISBLANK($B703),0,VLOOKUP($B703,Listen!$A$2:$C$45,3,FALSE))</f>
        <v>0</v>
      </c>
      <c r="T703" s="51">
        <f t="shared" si="120"/>
        <v>0</v>
      </c>
      <c r="U703" s="51">
        <f t="shared" si="129"/>
        <v>0</v>
      </c>
      <c r="V703" s="51">
        <f t="shared" si="129"/>
        <v>0</v>
      </c>
      <c r="W703" s="51">
        <f t="shared" si="129"/>
        <v>0</v>
      </c>
      <c r="X703" s="51">
        <f t="shared" si="129"/>
        <v>0</v>
      </c>
      <c r="Y703" s="51">
        <f t="shared" si="129"/>
        <v>0</v>
      </c>
      <c r="Z703" s="51">
        <f t="shared" si="129"/>
        <v>0</v>
      </c>
      <c r="AA703" s="53">
        <f t="shared" si="130"/>
        <v>0</v>
      </c>
      <c r="AB703" s="53">
        <f>IF(C703=A_Stammdaten!$B$12,D_SAV!$Q703-D_SAV!$AC703,HLOOKUP(A_Stammdaten!$B$12-1,$AD$4:$AJ$1000,ROW(C703)-3,FALSE)-$AC703)</f>
        <v>0</v>
      </c>
      <c r="AC703" s="53">
        <f>HLOOKUP(A_Stammdaten!$B$12,$AD$4:$AJ$1000,ROW(C703)-3,FALSE)</f>
        <v>0</v>
      </c>
      <c r="AD703" s="53">
        <f t="shared" si="121"/>
        <v>0</v>
      </c>
      <c r="AE703" s="53">
        <f t="shared" si="122"/>
        <v>0</v>
      </c>
      <c r="AF703" s="53">
        <f t="shared" si="123"/>
        <v>0</v>
      </c>
      <c r="AG703" s="53">
        <f t="shared" si="124"/>
        <v>0</v>
      </c>
      <c r="AH703" s="53">
        <f t="shared" si="125"/>
        <v>0</v>
      </c>
      <c r="AI703" s="53">
        <f t="shared" si="126"/>
        <v>0</v>
      </c>
      <c r="AJ703" s="53">
        <f t="shared" si="127"/>
        <v>0</v>
      </c>
    </row>
    <row r="704" spans="1:36" x14ac:dyDescent="0.25">
      <c r="A704" s="19"/>
      <c r="B704" s="19"/>
      <c r="C704" s="37"/>
      <c r="D704" s="19"/>
      <c r="E704" s="19"/>
      <c r="F704" s="19"/>
      <c r="G704" s="19"/>
      <c r="H704" s="19"/>
      <c r="I704" s="19"/>
      <c r="J704" s="19"/>
      <c r="K704" s="19"/>
      <c r="L704" s="19"/>
      <c r="M704" s="81">
        <f>IF(C704&gt;A_Stammdaten!$B$12,0,SUM(D704,E704,G704,I704:J704)-SUM(F704,H704,K704:L704))</f>
        <v>0</v>
      </c>
      <c r="N704" s="19"/>
      <c r="O704" s="19"/>
      <c r="P704" s="19"/>
      <c r="Q704" s="81">
        <f t="shared" si="128"/>
        <v>0</v>
      </c>
      <c r="R704" s="82">
        <f>IF(ISBLANK($B704),0,VLOOKUP($B704,Listen!$A$2:$C$45,2,FALSE))</f>
        <v>0</v>
      </c>
      <c r="S704" s="82">
        <f>IF(ISBLANK($B704),0,VLOOKUP($B704,Listen!$A$2:$C$45,3,FALSE))</f>
        <v>0</v>
      </c>
      <c r="T704" s="51">
        <f t="shared" si="120"/>
        <v>0</v>
      </c>
      <c r="U704" s="51">
        <f t="shared" si="129"/>
        <v>0</v>
      </c>
      <c r="V704" s="51">
        <f t="shared" si="129"/>
        <v>0</v>
      </c>
      <c r="W704" s="51">
        <f t="shared" si="129"/>
        <v>0</v>
      </c>
      <c r="X704" s="51">
        <f t="shared" si="129"/>
        <v>0</v>
      </c>
      <c r="Y704" s="51">
        <f t="shared" si="129"/>
        <v>0</v>
      </c>
      <c r="Z704" s="51">
        <f t="shared" si="129"/>
        <v>0</v>
      </c>
      <c r="AA704" s="53">
        <f t="shared" si="130"/>
        <v>0</v>
      </c>
      <c r="AB704" s="53">
        <f>IF(C704=A_Stammdaten!$B$12,D_SAV!$Q704-D_SAV!$AC704,HLOOKUP(A_Stammdaten!$B$12-1,$AD$4:$AJ$1000,ROW(C704)-3,FALSE)-$AC704)</f>
        <v>0</v>
      </c>
      <c r="AC704" s="53">
        <f>HLOOKUP(A_Stammdaten!$B$12,$AD$4:$AJ$1000,ROW(C704)-3,FALSE)</f>
        <v>0</v>
      </c>
      <c r="AD704" s="53">
        <f t="shared" si="121"/>
        <v>0</v>
      </c>
      <c r="AE704" s="53">
        <f t="shared" si="122"/>
        <v>0</v>
      </c>
      <c r="AF704" s="53">
        <f t="shared" si="123"/>
        <v>0</v>
      </c>
      <c r="AG704" s="53">
        <f t="shared" si="124"/>
        <v>0</v>
      </c>
      <c r="AH704" s="53">
        <f t="shared" si="125"/>
        <v>0</v>
      </c>
      <c r="AI704" s="53">
        <f t="shared" si="126"/>
        <v>0</v>
      </c>
      <c r="AJ704" s="53">
        <f t="shared" si="127"/>
        <v>0</v>
      </c>
    </row>
    <row r="705" spans="1:36" x14ac:dyDescent="0.25">
      <c r="A705" s="19"/>
      <c r="B705" s="19"/>
      <c r="C705" s="37"/>
      <c r="D705" s="19"/>
      <c r="E705" s="19"/>
      <c r="F705" s="19"/>
      <c r="G705" s="19"/>
      <c r="H705" s="19"/>
      <c r="I705" s="19"/>
      <c r="J705" s="19"/>
      <c r="K705" s="19"/>
      <c r="L705" s="19"/>
      <c r="M705" s="81">
        <f>IF(C705&gt;A_Stammdaten!$B$12,0,SUM(D705,E705,G705,I705:J705)-SUM(F705,H705,K705:L705))</f>
        <v>0</v>
      </c>
      <c r="N705" s="19"/>
      <c r="O705" s="19"/>
      <c r="P705" s="19"/>
      <c r="Q705" s="81">
        <f t="shared" si="128"/>
        <v>0</v>
      </c>
      <c r="R705" s="82">
        <f>IF(ISBLANK($B705),0,VLOOKUP($B705,Listen!$A$2:$C$45,2,FALSE))</f>
        <v>0</v>
      </c>
      <c r="S705" s="82">
        <f>IF(ISBLANK($B705),0,VLOOKUP($B705,Listen!$A$2:$C$45,3,FALSE))</f>
        <v>0</v>
      </c>
      <c r="T705" s="51">
        <f t="shared" si="120"/>
        <v>0</v>
      </c>
      <c r="U705" s="51">
        <f t="shared" si="129"/>
        <v>0</v>
      </c>
      <c r="V705" s="51">
        <f t="shared" si="129"/>
        <v>0</v>
      </c>
      <c r="W705" s="51">
        <f t="shared" si="129"/>
        <v>0</v>
      </c>
      <c r="X705" s="51">
        <f t="shared" si="129"/>
        <v>0</v>
      </c>
      <c r="Y705" s="51">
        <f t="shared" si="129"/>
        <v>0</v>
      </c>
      <c r="Z705" s="51">
        <f t="shared" ref="U705:Z748" si="131">$R705</f>
        <v>0</v>
      </c>
      <c r="AA705" s="53">
        <f t="shared" si="130"/>
        <v>0</v>
      </c>
      <c r="AB705" s="53">
        <f>IF(C705=A_Stammdaten!$B$12,D_SAV!$Q705-D_SAV!$AC705,HLOOKUP(A_Stammdaten!$B$12-1,$AD$4:$AJ$1000,ROW(C705)-3,FALSE)-$AC705)</f>
        <v>0</v>
      </c>
      <c r="AC705" s="53">
        <f>HLOOKUP(A_Stammdaten!$B$12,$AD$4:$AJ$1000,ROW(C705)-3,FALSE)</f>
        <v>0</v>
      </c>
      <c r="AD705" s="53">
        <f t="shared" si="121"/>
        <v>0</v>
      </c>
      <c r="AE705" s="53">
        <f t="shared" si="122"/>
        <v>0</v>
      </c>
      <c r="AF705" s="53">
        <f t="shared" si="123"/>
        <v>0</v>
      </c>
      <c r="AG705" s="53">
        <f t="shared" si="124"/>
        <v>0</v>
      </c>
      <c r="AH705" s="53">
        <f t="shared" si="125"/>
        <v>0</v>
      </c>
      <c r="AI705" s="53">
        <f t="shared" si="126"/>
        <v>0</v>
      </c>
      <c r="AJ705" s="53">
        <f t="shared" si="127"/>
        <v>0</v>
      </c>
    </row>
    <row r="706" spans="1:36" x14ac:dyDescent="0.25">
      <c r="A706" s="19"/>
      <c r="B706" s="19"/>
      <c r="C706" s="37"/>
      <c r="D706" s="19"/>
      <c r="E706" s="19"/>
      <c r="F706" s="19"/>
      <c r="G706" s="19"/>
      <c r="H706" s="19"/>
      <c r="I706" s="19"/>
      <c r="J706" s="19"/>
      <c r="K706" s="19"/>
      <c r="L706" s="19"/>
      <c r="M706" s="81">
        <f>IF(C706&gt;A_Stammdaten!$B$12,0,SUM(D706,E706,G706,I706:J706)-SUM(F706,H706,K706:L706))</f>
        <v>0</v>
      </c>
      <c r="N706" s="19"/>
      <c r="O706" s="19"/>
      <c r="P706" s="19"/>
      <c r="Q706" s="81">
        <f t="shared" si="128"/>
        <v>0</v>
      </c>
      <c r="R706" s="82">
        <f>IF(ISBLANK($B706),0,VLOOKUP($B706,Listen!$A$2:$C$45,2,FALSE))</f>
        <v>0</v>
      </c>
      <c r="S706" s="82">
        <f>IF(ISBLANK($B706),0,VLOOKUP($B706,Listen!$A$2:$C$45,3,FALSE))</f>
        <v>0</v>
      </c>
      <c r="T706" s="51">
        <f t="shared" si="120"/>
        <v>0</v>
      </c>
      <c r="U706" s="51">
        <f t="shared" si="131"/>
        <v>0</v>
      </c>
      <c r="V706" s="51">
        <f t="shared" si="131"/>
        <v>0</v>
      </c>
      <c r="W706" s="51">
        <f t="shared" si="131"/>
        <v>0</v>
      </c>
      <c r="X706" s="51">
        <f t="shared" si="131"/>
        <v>0</v>
      </c>
      <c r="Y706" s="51">
        <f t="shared" si="131"/>
        <v>0</v>
      </c>
      <c r="Z706" s="51">
        <f t="shared" si="131"/>
        <v>0</v>
      </c>
      <c r="AA706" s="53">
        <f t="shared" si="130"/>
        <v>0</v>
      </c>
      <c r="AB706" s="53">
        <f>IF(C706=A_Stammdaten!$B$12,D_SAV!$Q706-D_SAV!$AC706,HLOOKUP(A_Stammdaten!$B$12-1,$AD$4:$AJ$1000,ROW(C706)-3,FALSE)-$AC706)</f>
        <v>0</v>
      </c>
      <c r="AC706" s="53">
        <f>HLOOKUP(A_Stammdaten!$B$12,$AD$4:$AJ$1000,ROW(C706)-3,FALSE)</f>
        <v>0</v>
      </c>
      <c r="AD706" s="53">
        <f t="shared" si="121"/>
        <v>0</v>
      </c>
      <c r="AE706" s="53">
        <f t="shared" si="122"/>
        <v>0</v>
      </c>
      <c r="AF706" s="53">
        <f t="shared" si="123"/>
        <v>0</v>
      </c>
      <c r="AG706" s="53">
        <f t="shared" si="124"/>
        <v>0</v>
      </c>
      <c r="AH706" s="53">
        <f t="shared" si="125"/>
        <v>0</v>
      </c>
      <c r="AI706" s="53">
        <f t="shared" si="126"/>
        <v>0</v>
      </c>
      <c r="AJ706" s="53">
        <f t="shared" si="127"/>
        <v>0</v>
      </c>
    </row>
    <row r="707" spans="1:36" x14ac:dyDescent="0.25">
      <c r="A707" s="19"/>
      <c r="B707" s="19"/>
      <c r="C707" s="37"/>
      <c r="D707" s="19"/>
      <c r="E707" s="19"/>
      <c r="F707" s="19"/>
      <c r="G707" s="19"/>
      <c r="H707" s="19"/>
      <c r="I707" s="19"/>
      <c r="J707" s="19"/>
      <c r="K707" s="19"/>
      <c r="L707" s="19"/>
      <c r="M707" s="81">
        <f>IF(C707&gt;A_Stammdaten!$B$12,0,SUM(D707,E707,G707,I707:J707)-SUM(F707,H707,K707:L707))</f>
        <v>0</v>
      </c>
      <c r="N707" s="19"/>
      <c r="O707" s="19"/>
      <c r="P707" s="19"/>
      <c r="Q707" s="81">
        <f t="shared" si="128"/>
        <v>0</v>
      </c>
      <c r="R707" s="82">
        <f>IF(ISBLANK($B707),0,VLOOKUP($B707,Listen!$A$2:$C$45,2,FALSE))</f>
        <v>0</v>
      </c>
      <c r="S707" s="82">
        <f>IF(ISBLANK($B707),0,VLOOKUP($B707,Listen!$A$2:$C$45,3,FALSE))</f>
        <v>0</v>
      </c>
      <c r="T707" s="51">
        <f t="shared" si="120"/>
        <v>0</v>
      </c>
      <c r="U707" s="51">
        <f t="shared" si="131"/>
        <v>0</v>
      </c>
      <c r="V707" s="51">
        <f t="shared" si="131"/>
        <v>0</v>
      </c>
      <c r="W707" s="51">
        <f t="shared" si="131"/>
        <v>0</v>
      </c>
      <c r="X707" s="51">
        <f t="shared" si="131"/>
        <v>0</v>
      </c>
      <c r="Y707" s="51">
        <f t="shared" si="131"/>
        <v>0</v>
      </c>
      <c r="Z707" s="51">
        <f t="shared" si="131"/>
        <v>0</v>
      </c>
      <c r="AA707" s="53">
        <f t="shared" si="130"/>
        <v>0</v>
      </c>
      <c r="AB707" s="53">
        <f>IF(C707=A_Stammdaten!$B$12,D_SAV!$Q707-D_SAV!$AC707,HLOOKUP(A_Stammdaten!$B$12-1,$AD$4:$AJ$1000,ROW(C707)-3,FALSE)-$AC707)</f>
        <v>0</v>
      </c>
      <c r="AC707" s="53">
        <f>HLOOKUP(A_Stammdaten!$B$12,$AD$4:$AJ$1000,ROW(C707)-3,FALSE)</f>
        <v>0</v>
      </c>
      <c r="AD707" s="53">
        <f t="shared" si="121"/>
        <v>0</v>
      </c>
      <c r="AE707" s="53">
        <f t="shared" si="122"/>
        <v>0</v>
      </c>
      <c r="AF707" s="53">
        <f t="shared" si="123"/>
        <v>0</v>
      </c>
      <c r="AG707" s="53">
        <f t="shared" si="124"/>
        <v>0</v>
      </c>
      <c r="AH707" s="53">
        <f t="shared" si="125"/>
        <v>0</v>
      </c>
      <c r="AI707" s="53">
        <f t="shared" si="126"/>
        <v>0</v>
      </c>
      <c r="AJ707" s="53">
        <f t="shared" si="127"/>
        <v>0</v>
      </c>
    </row>
    <row r="708" spans="1:36" x14ac:dyDescent="0.25">
      <c r="A708" s="19"/>
      <c r="B708" s="19"/>
      <c r="C708" s="37"/>
      <c r="D708" s="19"/>
      <c r="E708" s="19"/>
      <c r="F708" s="19"/>
      <c r="G708" s="19"/>
      <c r="H708" s="19"/>
      <c r="I708" s="19"/>
      <c r="J708" s="19"/>
      <c r="K708" s="19"/>
      <c r="L708" s="19"/>
      <c r="M708" s="81">
        <f>IF(C708&gt;A_Stammdaten!$B$12,0,SUM(D708,E708,G708,I708:J708)-SUM(F708,H708,K708:L708))</f>
        <v>0</v>
      </c>
      <c r="N708" s="19"/>
      <c r="O708" s="19"/>
      <c r="P708" s="19"/>
      <c r="Q708" s="81">
        <f t="shared" si="128"/>
        <v>0</v>
      </c>
      <c r="R708" s="82">
        <f>IF(ISBLANK($B708),0,VLOOKUP($B708,Listen!$A$2:$C$45,2,FALSE))</f>
        <v>0</v>
      </c>
      <c r="S708" s="82">
        <f>IF(ISBLANK($B708),0,VLOOKUP($B708,Listen!$A$2:$C$45,3,FALSE))</f>
        <v>0</v>
      </c>
      <c r="T708" s="51">
        <f t="shared" si="120"/>
        <v>0</v>
      </c>
      <c r="U708" s="51">
        <f t="shared" si="131"/>
        <v>0</v>
      </c>
      <c r="V708" s="51">
        <f t="shared" si="131"/>
        <v>0</v>
      </c>
      <c r="W708" s="51">
        <f t="shared" si="131"/>
        <v>0</v>
      </c>
      <c r="X708" s="51">
        <f t="shared" si="131"/>
        <v>0</v>
      </c>
      <c r="Y708" s="51">
        <f t="shared" si="131"/>
        <v>0</v>
      </c>
      <c r="Z708" s="51">
        <f t="shared" si="131"/>
        <v>0</v>
      </c>
      <c r="AA708" s="53">
        <f t="shared" si="130"/>
        <v>0</v>
      </c>
      <c r="AB708" s="53">
        <f>IF(C708=A_Stammdaten!$B$12,D_SAV!$Q708-D_SAV!$AC708,HLOOKUP(A_Stammdaten!$B$12-1,$AD$4:$AJ$1000,ROW(C708)-3,FALSE)-$AC708)</f>
        <v>0</v>
      </c>
      <c r="AC708" s="53">
        <f>HLOOKUP(A_Stammdaten!$B$12,$AD$4:$AJ$1000,ROW(C708)-3,FALSE)</f>
        <v>0</v>
      </c>
      <c r="AD708" s="53">
        <f t="shared" si="121"/>
        <v>0</v>
      </c>
      <c r="AE708" s="53">
        <f t="shared" si="122"/>
        <v>0</v>
      </c>
      <c r="AF708" s="53">
        <f t="shared" si="123"/>
        <v>0</v>
      </c>
      <c r="AG708" s="53">
        <f t="shared" si="124"/>
        <v>0</v>
      </c>
      <c r="AH708" s="53">
        <f t="shared" si="125"/>
        <v>0</v>
      </c>
      <c r="AI708" s="53">
        <f t="shared" si="126"/>
        <v>0</v>
      </c>
      <c r="AJ708" s="53">
        <f t="shared" si="127"/>
        <v>0</v>
      </c>
    </row>
    <row r="709" spans="1:36" x14ac:dyDescent="0.25">
      <c r="A709" s="19"/>
      <c r="B709" s="19"/>
      <c r="C709" s="37"/>
      <c r="D709" s="19"/>
      <c r="E709" s="19"/>
      <c r="F709" s="19"/>
      <c r="G709" s="19"/>
      <c r="H709" s="19"/>
      <c r="I709" s="19"/>
      <c r="J709" s="19"/>
      <c r="K709" s="19"/>
      <c r="L709" s="19"/>
      <c r="M709" s="81">
        <f>IF(C709&gt;A_Stammdaten!$B$12,0,SUM(D709,E709,G709,I709:J709)-SUM(F709,H709,K709:L709))</f>
        <v>0</v>
      </c>
      <c r="N709" s="19"/>
      <c r="O709" s="19"/>
      <c r="P709" s="19"/>
      <c r="Q709" s="81">
        <f t="shared" si="128"/>
        <v>0</v>
      </c>
      <c r="R709" s="82">
        <f>IF(ISBLANK($B709),0,VLOOKUP($B709,Listen!$A$2:$C$45,2,FALSE))</f>
        <v>0</v>
      </c>
      <c r="S709" s="82">
        <f>IF(ISBLANK($B709),0,VLOOKUP($B709,Listen!$A$2:$C$45,3,FALSE))</f>
        <v>0</v>
      </c>
      <c r="T709" s="51">
        <f t="shared" ref="T709:T772" si="132">$R709</f>
        <v>0</v>
      </c>
      <c r="U709" s="51">
        <f t="shared" si="131"/>
        <v>0</v>
      </c>
      <c r="V709" s="51">
        <f t="shared" si="131"/>
        <v>0</v>
      </c>
      <c r="W709" s="51">
        <f t="shared" si="131"/>
        <v>0</v>
      </c>
      <c r="X709" s="51">
        <f t="shared" si="131"/>
        <v>0</v>
      </c>
      <c r="Y709" s="51">
        <f t="shared" si="131"/>
        <v>0</v>
      </c>
      <c r="Z709" s="51">
        <f t="shared" si="131"/>
        <v>0</v>
      </c>
      <c r="AA709" s="53">
        <f t="shared" si="130"/>
        <v>0</v>
      </c>
      <c r="AB709" s="53">
        <f>IF(C709=A_Stammdaten!$B$12,D_SAV!$Q709-D_SAV!$AC709,HLOOKUP(A_Stammdaten!$B$12-1,$AD$4:$AJ$1000,ROW(C709)-3,FALSE)-$AC709)</f>
        <v>0</v>
      </c>
      <c r="AC709" s="53">
        <f>HLOOKUP(A_Stammdaten!$B$12,$AD$4:$AJ$1000,ROW(C709)-3,FALSE)</f>
        <v>0</v>
      </c>
      <c r="AD709" s="53">
        <f t="shared" ref="AD709:AD772" si="133">IF(OR($C709=0,$Q709=0),0,IF($C709&lt;=AD$4,$Q709-$Q709/T709*(AD$4-$C709+1),0))</f>
        <v>0</v>
      </c>
      <c r="AE709" s="53">
        <f t="shared" ref="AE709:AE772" si="134">IF(OR($C709=0,$Q709=0,U709-(AE$4-$C709)=0),0,IF($C709&lt;AE$4,AD709-AD709/(U709-(AE$4-$C709)),IF($C709=AE$4,$Q709-$Q709/U709,0)))</f>
        <v>0</v>
      </c>
      <c r="AF709" s="53">
        <f t="shared" ref="AF709:AF772" si="135">IF(OR($C709=0,$Q709=0,V709-(AF$4-$C709)=0),0,IF($C709&lt;AF$4,AE709-AE709/(V709-(AF$4-$C709)),IF($C709=AF$4,$Q709-$Q709/V709,0)))</f>
        <v>0</v>
      </c>
      <c r="AG709" s="53">
        <f t="shared" ref="AG709:AG772" si="136">IF(OR($C709=0,$Q709=0,W709-(AG$4-$C709)=0),0,IF($C709&lt;AG$4,AF709-AF709/(W709-(AG$4-$C709)),IF($C709=AG$4,$Q709-$Q709/W709,0)))</f>
        <v>0</v>
      </c>
      <c r="AH709" s="53">
        <f t="shared" ref="AH709:AH772" si="137">IF(OR($C709=0,$Q709=0,X709-(AH$4-$C709)=0),0,IF($C709&lt;AH$4,AG709-AG709/(X709-(AH$4-$C709)),IF($C709=AH$4,$Q709-$Q709/X709,0)))</f>
        <v>0</v>
      </c>
      <c r="AI709" s="53">
        <f t="shared" ref="AI709:AI772" si="138">IF(OR($C709=0,$Q709=0,Y709-(AI$4-$C709)=0),0,IF($C709&lt;AI$4,AH709-AH709/(Y709-(AI$4-$C709)),IF($C709=AI$4,$Q709-$Q709/Y709,0)))</f>
        <v>0</v>
      </c>
      <c r="AJ709" s="53">
        <f t="shared" ref="AJ709:AJ772" si="139">IF(OR($C709=0,$Q709=0,Z709-(AJ$4-$C709)=0),0,IF($C709&lt;AJ$4,AI709-AI709/(Z709-(AJ$4-$C709)),IF($C709=AJ$4,$Q709-$Q709/Z709,0)))</f>
        <v>0</v>
      </c>
    </row>
    <row r="710" spans="1:36" x14ac:dyDescent="0.25">
      <c r="A710" s="19"/>
      <c r="B710" s="19"/>
      <c r="C710" s="37"/>
      <c r="D710" s="19"/>
      <c r="E710" s="19"/>
      <c r="F710" s="19"/>
      <c r="G710" s="19"/>
      <c r="H710" s="19"/>
      <c r="I710" s="19"/>
      <c r="J710" s="19"/>
      <c r="K710" s="19"/>
      <c r="L710" s="19"/>
      <c r="M710" s="81">
        <f>IF(C710&gt;A_Stammdaten!$B$12,0,SUM(D710,E710,G710,I710:J710)-SUM(F710,H710,K710:L710))</f>
        <v>0</v>
      </c>
      <c r="N710" s="19"/>
      <c r="O710" s="19"/>
      <c r="P710" s="19"/>
      <c r="Q710" s="81">
        <f t="shared" ref="Q710:Q773" si="140">M710-N710-O710</f>
        <v>0</v>
      </c>
      <c r="R710" s="82">
        <f>IF(ISBLANK($B710),0,VLOOKUP($B710,Listen!$A$2:$C$45,2,FALSE))</f>
        <v>0</v>
      </c>
      <c r="S710" s="82">
        <f>IF(ISBLANK($B710),0,VLOOKUP($B710,Listen!$A$2:$C$45,3,FALSE))</f>
        <v>0</v>
      </c>
      <c r="T710" s="51">
        <f t="shared" si="132"/>
        <v>0</v>
      </c>
      <c r="U710" s="51">
        <f t="shared" si="131"/>
        <v>0</v>
      </c>
      <c r="V710" s="51">
        <f t="shared" si="131"/>
        <v>0</v>
      </c>
      <c r="W710" s="51">
        <f t="shared" si="131"/>
        <v>0</v>
      </c>
      <c r="X710" s="51">
        <f t="shared" si="131"/>
        <v>0</v>
      </c>
      <c r="Y710" s="51">
        <f t="shared" si="131"/>
        <v>0</v>
      </c>
      <c r="Z710" s="51">
        <f t="shared" si="131"/>
        <v>0</v>
      </c>
      <c r="AA710" s="53">
        <f t="shared" si="130"/>
        <v>0</v>
      </c>
      <c r="AB710" s="53">
        <f>IF(C710=A_Stammdaten!$B$12,D_SAV!$Q710-D_SAV!$AC710,HLOOKUP(A_Stammdaten!$B$12-1,$AD$4:$AJ$1000,ROW(C710)-3,FALSE)-$AC710)</f>
        <v>0</v>
      </c>
      <c r="AC710" s="53">
        <f>HLOOKUP(A_Stammdaten!$B$12,$AD$4:$AJ$1000,ROW(C710)-3,FALSE)</f>
        <v>0</v>
      </c>
      <c r="AD710" s="53">
        <f t="shared" si="133"/>
        <v>0</v>
      </c>
      <c r="AE710" s="53">
        <f t="shared" si="134"/>
        <v>0</v>
      </c>
      <c r="AF710" s="53">
        <f t="shared" si="135"/>
        <v>0</v>
      </c>
      <c r="AG710" s="53">
        <f t="shared" si="136"/>
        <v>0</v>
      </c>
      <c r="AH710" s="53">
        <f t="shared" si="137"/>
        <v>0</v>
      </c>
      <c r="AI710" s="53">
        <f t="shared" si="138"/>
        <v>0</v>
      </c>
      <c r="AJ710" s="53">
        <f t="shared" si="139"/>
        <v>0</v>
      </c>
    </row>
    <row r="711" spans="1:36" x14ac:dyDescent="0.25">
      <c r="A711" s="19"/>
      <c r="B711" s="19"/>
      <c r="C711" s="37"/>
      <c r="D711" s="19"/>
      <c r="E711" s="19"/>
      <c r="F711" s="19"/>
      <c r="G711" s="19"/>
      <c r="H711" s="19"/>
      <c r="I711" s="19"/>
      <c r="J711" s="19"/>
      <c r="K711" s="19"/>
      <c r="L711" s="19"/>
      <c r="M711" s="81">
        <f>IF(C711&gt;A_Stammdaten!$B$12,0,SUM(D711,E711,G711,I711:J711)-SUM(F711,H711,K711:L711))</f>
        <v>0</v>
      </c>
      <c r="N711" s="19"/>
      <c r="O711" s="19"/>
      <c r="P711" s="19"/>
      <c r="Q711" s="81">
        <f t="shared" si="140"/>
        <v>0</v>
      </c>
      <c r="R711" s="82">
        <f>IF(ISBLANK($B711),0,VLOOKUP($B711,Listen!$A$2:$C$45,2,FALSE))</f>
        <v>0</v>
      </c>
      <c r="S711" s="82">
        <f>IF(ISBLANK($B711),0,VLOOKUP($B711,Listen!$A$2:$C$45,3,FALSE))</f>
        <v>0</v>
      </c>
      <c r="T711" s="51">
        <f t="shared" si="132"/>
        <v>0</v>
      </c>
      <c r="U711" s="51">
        <f t="shared" si="131"/>
        <v>0</v>
      </c>
      <c r="V711" s="51">
        <f t="shared" si="131"/>
        <v>0</v>
      </c>
      <c r="W711" s="51">
        <f t="shared" si="131"/>
        <v>0</v>
      </c>
      <c r="X711" s="51">
        <f t="shared" si="131"/>
        <v>0</v>
      </c>
      <c r="Y711" s="51">
        <f t="shared" si="131"/>
        <v>0</v>
      </c>
      <c r="Z711" s="51">
        <f t="shared" si="131"/>
        <v>0</v>
      </c>
      <c r="AA711" s="53">
        <f t="shared" si="130"/>
        <v>0</v>
      </c>
      <c r="AB711" s="53">
        <f>IF(C711=A_Stammdaten!$B$12,D_SAV!$Q711-D_SAV!$AC711,HLOOKUP(A_Stammdaten!$B$12-1,$AD$4:$AJ$1000,ROW(C711)-3,FALSE)-$AC711)</f>
        <v>0</v>
      </c>
      <c r="AC711" s="53">
        <f>HLOOKUP(A_Stammdaten!$B$12,$AD$4:$AJ$1000,ROW(C711)-3,FALSE)</f>
        <v>0</v>
      </c>
      <c r="AD711" s="53">
        <f t="shared" si="133"/>
        <v>0</v>
      </c>
      <c r="AE711" s="53">
        <f t="shared" si="134"/>
        <v>0</v>
      </c>
      <c r="AF711" s="53">
        <f t="shared" si="135"/>
        <v>0</v>
      </c>
      <c r="AG711" s="53">
        <f t="shared" si="136"/>
        <v>0</v>
      </c>
      <c r="AH711" s="53">
        <f t="shared" si="137"/>
        <v>0</v>
      </c>
      <c r="AI711" s="53">
        <f t="shared" si="138"/>
        <v>0</v>
      </c>
      <c r="AJ711" s="53">
        <f t="shared" si="139"/>
        <v>0</v>
      </c>
    </row>
    <row r="712" spans="1:36" x14ac:dyDescent="0.25">
      <c r="A712" s="19"/>
      <c r="B712" s="19"/>
      <c r="C712" s="37"/>
      <c r="D712" s="19"/>
      <c r="E712" s="19"/>
      <c r="F712" s="19"/>
      <c r="G712" s="19"/>
      <c r="H712" s="19"/>
      <c r="I712" s="19"/>
      <c r="J712" s="19"/>
      <c r="K712" s="19"/>
      <c r="L712" s="19"/>
      <c r="M712" s="81">
        <f>IF(C712&gt;A_Stammdaten!$B$12,0,SUM(D712,E712,G712,I712:J712)-SUM(F712,H712,K712:L712))</f>
        <v>0</v>
      </c>
      <c r="N712" s="19"/>
      <c r="O712" s="19"/>
      <c r="P712" s="19"/>
      <c r="Q712" s="81">
        <f t="shared" si="140"/>
        <v>0</v>
      </c>
      <c r="R712" s="82">
        <f>IF(ISBLANK($B712),0,VLOOKUP($B712,Listen!$A$2:$C$45,2,FALSE))</f>
        <v>0</v>
      </c>
      <c r="S712" s="82">
        <f>IF(ISBLANK($B712),0,VLOOKUP($B712,Listen!$A$2:$C$45,3,FALSE))</f>
        <v>0</v>
      </c>
      <c r="T712" s="51">
        <f t="shared" si="132"/>
        <v>0</v>
      </c>
      <c r="U712" s="51">
        <f t="shared" si="131"/>
        <v>0</v>
      </c>
      <c r="V712" s="51">
        <f t="shared" si="131"/>
        <v>0</v>
      </c>
      <c r="W712" s="51">
        <f t="shared" si="131"/>
        <v>0</v>
      </c>
      <c r="X712" s="51">
        <f t="shared" si="131"/>
        <v>0</v>
      </c>
      <c r="Y712" s="51">
        <f t="shared" si="131"/>
        <v>0</v>
      </c>
      <c r="Z712" s="51">
        <f t="shared" si="131"/>
        <v>0</v>
      </c>
      <c r="AA712" s="53">
        <f t="shared" si="130"/>
        <v>0</v>
      </c>
      <c r="AB712" s="53">
        <f>IF(C712=A_Stammdaten!$B$12,D_SAV!$Q712-D_SAV!$AC712,HLOOKUP(A_Stammdaten!$B$12-1,$AD$4:$AJ$1000,ROW(C712)-3,FALSE)-$AC712)</f>
        <v>0</v>
      </c>
      <c r="AC712" s="53">
        <f>HLOOKUP(A_Stammdaten!$B$12,$AD$4:$AJ$1000,ROW(C712)-3,FALSE)</f>
        <v>0</v>
      </c>
      <c r="AD712" s="53">
        <f t="shared" si="133"/>
        <v>0</v>
      </c>
      <c r="AE712" s="53">
        <f t="shared" si="134"/>
        <v>0</v>
      </c>
      <c r="AF712" s="53">
        <f t="shared" si="135"/>
        <v>0</v>
      </c>
      <c r="AG712" s="53">
        <f t="shared" si="136"/>
        <v>0</v>
      </c>
      <c r="AH712" s="53">
        <f t="shared" si="137"/>
        <v>0</v>
      </c>
      <c r="AI712" s="53">
        <f t="shared" si="138"/>
        <v>0</v>
      </c>
      <c r="AJ712" s="53">
        <f t="shared" si="139"/>
        <v>0</v>
      </c>
    </row>
    <row r="713" spans="1:36" x14ac:dyDescent="0.25">
      <c r="A713" s="19"/>
      <c r="B713" s="19"/>
      <c r="C713" s="37"/>
      <c r="D713" s="19"/>
      <c r="E713" s="19"/>
      <c r="F713" s="19"/>
      <c r="G713" s="19"/>
      <c r="H713" s="19"/>
      <c r="I713" s="19"/>
      <c r="J713" s="19"/>
      <c r="K713" s="19"/>
      <c r="L713" s="19"/>
      <c r="M713" s="81">
        <f>IF(C713&gt;A_Stammdaten!$B$12,0,SUM(D713,E713,G713,I713:J713)-SUM(F713,H713,K713:L713))</f>
        <v>0</v>
      </c>
      <c r="N713" s="19"/>
      <c r="O713" s="19"/>
      <c r="P713" s="19"/>
      <c r="Q713" s="81">
        <f t="shared" si="140"/>
        <v>0</v>
      </c>
      <c r="R713" s="82">
        <f>IF(ISBLANK($B713),0,VLOOKUP($B713,Listen!$A$2:$C$45,2,FALSE))</f>
        <v>0</v>
      </c>
      <c r="S713" s="82">
        <f>IF(ISBLANK($B713),0,VLOOKUP($B713,Listen!$A$2:$C$45,3,FALSE))</f>
        <v>0</v>
      </c>
      <c r="T713" s="51">
        <f t="shared" si="132"/>
        <v>0</v>
      </c>
      <c r="U713" s="51">
        <f t="shared" si="131"/>
        <v>0</v>
      </c>
      <c r="V713" s="51">
        <f t="shared" si="131"/>
        <v>0</v>
      </c>
      <c r="W713" s="51">
        <f t="shared" si="131"/>
        <v>0</v>
      </c>
      <c r="X713" s="51">
        <f t="shared" si="131"/>
        <v>0</v>
      </c>
      <c r="Y713" s="51">
        <f t="shared" si="131"/>
        <v>0</v>
      </c>
      <c r="Z713" s="51">
        <f t="shared" si="131"/>
        <v>0</v>
      </c>
      <c r="AA713" s="53">
        <f t="shared" si="130"/>
        <v>0</v>
      </c>
      <c r="AB713" s="53">
        <f>IF(C713=A_Stammdaten!$B$12,D_SAV!$Q713-D_SAV!$AC713,HLOOKUP(A_Stammdaten!$B$12-1,$AD$4:$AJ$1000,ROW(C713)-3,FALSE)-$AC713)</f>
        <v>0</v>
      </c>
      <c r="AC713" s="53">
        <f>HLOOKUP(A_Stammdaten!$B$12,$AD$4:$AJ$1000,ROW(C713)-3,FALSE)</f>
        <v>0</v>
      </c>
      <c r="AD713" s="53">
        <f t="shared" si="133"/>
        <v>0</v>
      </c>
      <c r="AE713" s="53">
        <f t="shared" si="134"/>
        <v>0</v>
      </c>
      <c r="AF713" s="53">
        <f t="shared" si="135"/>
        <v>0</v>
      </c>
      <c r="AG713" s="53">
        <f t="shared" si="136"/>
        <v>0</v>
      </c>
      <c r="AH713" s="53">
        <f t="shared" si="137"/>
        <v>0</v>
      </c>
      <c r="AI713" s="53">
        <f t="shared" si="138"/>
        <v>0</v>
      </c>
      <c r="AJ713" s="53">
        <f t="shared" si="139"/>
        <v>0</v>
      </c>
    </row>
    <row r="714" spans="1:36" x14ac:dyDescent="0.25">
      <c r="A714" s="19"/>
      <c r="B714" s="19"/>
      <c r="C714" s="37"/>
      <c r="D714" s="19"/>
      <c r="E714" s="19"/>
      <c r="F714" s="19"/>
      <c r="G714" s="19"/>
      <c r="H714" s="19"/>
      <c r="I714" s="19"/>
      <c r="J714" s="19"/>
      <c r="K714" s="19"/>
      <c r="L714" s="19"/>
      <c r="M714" s="81">
        <f>IF(C714&gt;A_Stammdaten!$B$12,0,SUM(D714,E714,G714,I714:J714)-SUM(F714,H714,K714:L714))</f>
        <v>0</v>
      </c>
      <c r="N714" s="19"/>
      <c r="O714" s="19"/>
      <c r="P714" s="19"/>
      <c r="Q714" s="81">
        <f t="shared" si="140"/>
        <v>0</v>
      </c>
      <c r="R714" s="82">
        <f>IF(ISBLANK($B714),0,VLOOKUP($B714,Listen!$A$2:$C$45,2,FALSE))</f>
        <v>0</v>
      </c>
      <c r="S714" s="82">
        <f>IF(ISBLANK($B714),0,VLOOKUP($B714,Listen!$A$2:$C$45,3,FALSE))</f>
        <v>0</v>
      </c>
      <c r="T714" s="51">
        <f t="shared" si="132"/>
        <v>0</v>
      </c>
      <c r="U714" s="51">
        <f t="shared" si="131"/>
        <v>0</v>
      </c>
      <c r="V714" s="51">
        <f t="shared" si="131"/>
        <v>0</v>
      </c>
      <c r="W714" s="51">
        <f t="shared" si="131"/>
        <v>0</v>
      </c>
      <c r="X714" s="51">
        <f t="shared" si="131"/>
        <v>0</v>
      </c>
      <c r="Y714" s="51">
        <f t="shared" si="131"/>
        <v>0</v>
      </c>
      <c r="Z714" s="51">
        <f t="shared" si="131"/>
        <v>0</v>
      </c>
      <c r="AA714" s="53">
        <f t="shared" si="130"/>
        <v>0</v>
      </c>
      <c r="AB714" s="53">
        <f>IF(C714=A_Stammdaten!$B$12,D_SAV!$Q714-D_SAV!$AC714,HLOOKUP(A_Stammdaten!$B$12-1,$AD$4:$AJ$1000,ROW(C714)-3,FALSE)-$AC714)</f>
        <v>0</v>
      </c>
      <c r="AC714" s="53">
        <f>HLOOKUP(A_Stammdaten!$B$12,$AD$4:$AJ$1000,ROW(C714)-3,FALSE)</f>
        <v>0</v>
      </c>
      <c r="AD714" s="53">
        <f t="shared" si="133"/>
        <v>0</v>
      </c>
      <c r="AE714" s="53">
        <f t="shared" si="134"/>
        <v>0</v>
      </c>
      <c r="AF714" s="53">
        <f t="shared" si="135"/>
        <v>0</v>
      </c>
      <c r="AG714" s="53">
        <f t="shared" si="136"/>
        <v>0</v>
      </c>
      <c r="AH714" s="53">
        <f t="shared" si="137"/>
        <v>0</v>
      </c>
      <c r="AI714" s="53">
        <f t="shared" si="138"/>
        <v>0</v>
      </c>
      <c r="AJ714" s="53">
        <f t="shared" si="139"/>
        <v>0</v>
      </c>
    </row>
    <row r="715" spans="1:36" x14ac:dyDescent="0.25">
      <c r="A715" s="19"/>
      <c r="B715" s="19"/>
      <c r="C715" s="37"/>
      <c r="D715" s="19"/>
      <c r="E715" s="19"/>
      <c r="F715" s="19"/>
      <c r="G715" s="19"/>
      <c r="H715" s="19"/>
      <c r="I715" s="19"/>
      <c r="J715" s="19"/>
      <c r="K715" s="19"/>
      <c r="L715" s="19"/>
      <c r="M715" s="81">
        <f>IF(C715&gt;A_Stammdaten!$B$12,0,SUM(D715,E715,G715,I715:J715)-SUM(F715,H715,K715:L715))</f>
        <v>0</v>
      </c>
      <c r="N715" s="19"/>
      <c r="O715" s="19"/>
      <c r="P715" s="19"/>
      <c r="Q715" s="81">
        <f t="shared" si="140"/>
        <v>0</v>
      </c>
      <c r="R715" s="82">
        <f>IF(ISBLANK($B715),0,VLOOKUP($B715,Listen!$A$2:$C$45,2,FALSE))</f>
        <v>0</v>
      </c>
      <c r="S715" s="82">
        <f>IF(ISBLANK($B715),0,VLOOKUP($B715,Listen!$A$2:$C$45,3,FALSE))</f>
        <v>0</v>
      </c>
      <c r="T715" s="51">
        <f t="shared" si="132"/>
        <v>0</v>
      </c>
      <c r="U715" s="51">
        <f t="shared" si="131"/>
        <v>0</v>
      </c>
      <c r="V715" s="51">
        <f t="shared" si="131"/>
        <v>0</v>
      </c>
      <c r="W715" s="51">
        <f t="shared" si="131"/>
        <v>0</v>
      </c>
      <c r="X715" s="51">
        <f t="shared" si="131"/>
        <v>0</v>
      </c>
      <c r="Y715" s="51">
        <f t="shared" si="131"/>
        <v>0</v>
      </c>
      <c r="Z715" s="51">
        <f t="shared" si="131"/>
        <v>0</v>
      </c>
      <c r="AA715" s="53">
        <f t="shared" si="130"/>
        <v>0</v>
      </c>
      <c r="AB715" s="53">
        <f>IF(C715=A_Stammdaten!$B$12,D_SAV!$Q715-D_SAV!$AC715,HLOOKUP(A_Stammdaten!$B$12-1,$AD$4:$AJ$1000,ROW(C715)-3,FALSE)-$AC715)</f>
        <v>0</v>
      </c>
      <c r="AC715" s="53">
        <f>HLOOKUP(A_Stammdaten!$B$12,$AD$4:$AJ$1000,ROW(C715)-3,FALSE)</f>
        <v>0</v>
      </c>
      <c r="AD715" s="53">
        <f t="shared" si="133"/>
        <v>0</v>
      </c>
      <c r="AE715" s="53">
        <f t="shared" si="134"/>
        <v>0</v>
      </c>
      <c r="AF715" s="53">
        <f t="shared" si="135"/>
        <v>0</v>
      </c>
      <c r="AG715" s="53">
        <f t="shared" si="136"/>
        <v>0</v>
      </c>
      <c r="AH715" s="53">
        <f t="shared" si="137"/>
        <v>0</v>
      </c>
      <c r="AI715" s="53">
        <f t="shared" si="138"/>
        <v>0</v>
      </c>
      <c r="AJ715" s="53">
        <f t="shared" si="139"/>
        <v>0</v>
      </c>
    </row>
    <row r="716" spans="1:36" x14ac:dyDescent="0.25">
      <c r="A716" s="19"/>
      <c r="B716" s="19"/>
      <c r="C716" s="37"/>
      <c r="D716" s="19"/>
      <c r="E716" s="19"/>
      <c r="F716" s="19"/>
      <c r="G716" s="19"/>
      <c r="H716" s="19"/>
      <c r="I716" s="19"/>
      <c r="J716" s="19"/>
      <c r="K716" s="19"/>
      <c r="L716" s="19"/>
      <c r="M716" s="81">
        <f>IF(C716&gt;A_Stammdaten!$B$12,0,SUM(D716,E716,G716,I716:J716)-SUM(F716,H716,K716:L716))</f>
        <v>0</v>
      </c>
      <c r="N716" s="19"/>
      <c r="O716" s="19"/>
      <c r="P716" s="19"/>
      <c r="Q716" s="81">
        <f t="shared" si="140"/>
        <v>0</v>
      </c>
      <c r="R716" s="82">
        <f>IF(ISBLANK($B716),0,VLOOKUP($B716,Listen!$A$2:$C$45,2,FALSE))</f>
        <v>0</v>
      </c>
      <c r="S716" s="82">
        <f>IF(ISBLANK($B716),0,VLOOKUP($B716,Listen!$A$2:$C$45,3,FALSE))</f>
        <v>0</v>
      </c>
      <c r="T716" s="51">
        <f t="shared" si="132"/>
        <v>0</v>
      </c>
      <c r="U716" s="51">
        <f t="shared" si="131"/>
        <v>0</v>
      </c>
      <c r="V716" s="51">
        <f t="shared" si="131"/>
        <v>0</v>
      </c>
      <c r="W716" s="51">
        <f t="shared" si="131"/>
        <v>0</v>
      </c>
      <c r="X716" s="51">
        <f t="shared" si="131"/>
        <v>0</v>
      </c>
      <c r="Y716" s="51">
        <f t="shared" si="131"/>
        <v>0</v>
      </c>
      <c r="Z716" s="51">
        <f t="shared" si="131"/>
        <v>0</v>
      </c>
      <c r="AA716" s="53">
        <f t="shared" si="130"/>
        <v>0</v>
      </c>
      <c r="AB716" s="53">
        <f>IF(C716=A_Stammdaten!$B$12,D_SAV!$Q716-D_SAV!$AC716,HLOOKUP(A_Stammdaten!$B$12-1,$AD$4:$AJ$1000,ROW(C716)-3,FALSE)-$AC716)</f>
        <v>0</v>
      </c>
      <c r="AC716" s="53">
        <f>HLOOKUP(A_Stammdaten!$B$12,$AD$4:$AJ$1000,ROW(C716)-3,FALSE)</f>
        <v>0</v>
      </c>
      <c r="AD716" s="53">
        <f t="shared" si="133"/>
        <v>0</v>
      </c>
      <c r="AE716" s="53">
        <f t="shared" si="134"/>
        <v>0</v>
      </c>
      <c r="AF716" s="53">
        <f t="shared" si="135"/>
        <v>0</v>
      </c>
      <c r="AG716" s="53">
        <f t="shared" si="136"/>
        <v>0</v>
      </c>
      <c r="AH716" s="53">
        <f t="shared" si="137"/>
        <v>0</v>
      </c>
      <c r="AI716" s="53">
        <f t="shared" si="138"/>
        <v>0</v>
      </c>
      <c r="AJ716" s="53">
        <f t="shared" si="139"/>
        <v>0</v>
      </c>
    </row>
    <row r="717" spans="1:36" x14ac:dyDescent="0.25">
      <c r="A717" s="19"/>
      <c r="B717" s="19"/>
      <c r="C717" s="37"/>
      <c r="D717" s="19"/>
      <c r="E717" s="19"/>
      <c r="F717" s="19"/>
      <c r="G717" s="19"/>
      <c r="H717" s="19"/>
      <c r="I717" s="19"/>
      <c r="J717" s="19"/>
      <c r="K717" s="19"/>
      <c r="L717" s="19"/>
      <c r="M717" s="81">
        <f>IF(C717&gt;A_Stammdaten!$B$12,0,SUM(D717,E717,G717,I717:J717)-SUM(F717,H717,K717:L717))</f>
        <v>0</v>
      </c>
      <c r="N717" s="19"/>
      <c r="O717" s="19"/>
      <c r="P717" s="19"/>
      <c r="Q717" s="81">
        <f t="shared" si="140"/>
        <v>0</v>
      </c>
      <c r="R717" s="82">
        <f>IF(ISBLANK($B717),0,VLOOKUP($B717,Listen!$A$2:$C$45,2,FALSE))</f>
        <v>0</v>
      </c>
      <c r="S717" s="82">
        <f>IF(ISBLANK($B717),0,VLOOKUP($B717,Listen!$A$2:$C$45,3,FALSE))</f>
        <v>0</v>
      </c>
      <c r="T717" s="51">
        <f t="shared" si="132"/>
        <v>0</v>
      </c>
      <c r="U717" s="51">
        <f t="shared" si="131"/>
        <v>0</v>
      </c>
      <c r="V717" s="51">
        <f t="shared" si="131"/>
        <v>0</v>
      </c>
      <c r="W717" s="51">
        <f t="shared" si="131"/>
        <v>0</v>
      </c>
      <c r="X717" s="51">
        <f t="shared" si="131"/>
        <v>0</v>
      </c>
      <c r="Y717" s="51">
        <f t="shared" si="131"/>
        <v>0</v>
      </c>
      <c r="Z717" s="51">
        <f t="shared" si="131"/>
        <v>0</v>
      </c>
      <c r="AA717" s="53">
        <f t="shared" si="130"/>
        <v>0</v>
      </c>
      <c r="AB717" s="53">
        <f>IF(C717=A_Stammdaten!$B$12,D_SAV!$Q717-D_SAV!$AC717,HLOOKUP(A_Stammdaten!$B$12-1,$AD$4:$AJ$1000,ROW(C717)-3,FALSE)-$AC717)</f>
        <v>0</v>
      </c>
      <c r="AC717" s="53">
        <f>HLOOKUP(A_Stammdaten!$B$12,$AD$4:$AJ$1000,ROW(C717)-3,FALSE)</f>
        <v>0</v>
      </c>
      <c r="AD717" s="53">
        <f t="shared" si="133"/>
        <v>0</v>
      </c>
      <c r="AE717" s="53">
        <f t="shared" si="134"/>
        <v>0</v>
      </c>
      <c r="AF717" s="53">
        <f t="shared" si="135"/>
        <v>0</v>
      </c>
      <c r="AG717" s="53">
        <f t="shared" si="136"/>
        <v>0</v>
      </c>
      <c r="AH717" s="53">
        <f t="shared" si="137"/>
        <v>0</v>
      </c>
      <c r="AI717" s="53">
        <f t="shared" si="138"/>
        <v>0</v>
      </c>
      <c r="AJ717" s="53">
        <f t="shared" si="139"/>
        <v>0</v>
      </c>
    </row>
    <row r="718" spans="1:36" x14ac:dyDescent="0.25">
      <c r="A718" s="19"/>
      <c r="B718" s="19"/>
      <c r="C718" s="37"/>
      <c r="D718" s="19"/>
      <c r="E718" s="19"/>
      <c r="F718" s="19"/>
      <c r="G718" s="19"/>
      <c r="H718" s="19"/>
      <c r="I718" s="19"/>
      <c r="J718" s="19"/>
      <c r="K718" s="19"/>
      <c r="L718" s="19"/>
      <c r="M718" s="81">
        <f>IF(C718&gt;A_Stammdaten!$B$12,0,SUM(D718,E718,G718,I718:J718)-SUM(F718,H718,K718:L718))</f>
        <v>0</v>
      </c>
      <c r="N718" s="19"/>
      <c r="O718" s="19"/>
      <c r="P718" s="19"/>
      <c r="Q718" s="81">
        <f t="shared" si="140"/>
        <v>0</v>
      </c>
      <c r="R718" s="82">
        <f>IF(ISBLANK($B718),0,VLOOKUP($B718,Listen!$A$2:$C$45,2,FALSE))</f>
        <v>0</v>
      </c>
      <c r="S718" s="82">
        <f>IF(ISBLANK($B718),0,VLOOKUP($B718,Listen!$A$2:$C$45,3,FALSE))</f>
        <v>0</v>
      </c>
      <c r="T718" s="51">
        <f t="shared" si="132"/>
        <v>0</v>
      </c>
      <c r="U718" s="51">
        <f t="shared" si="131"/>
        <v>0</v>
      </c>
      <c r="V718" s="51">
        <f t="shared" si="131"/>
        <v>0</v>
      </c>
      <c r="W718" s="51">
        <f t="shared" si="131"/>
        <v>0</v>
      </c>
      <c r="X718" s="51">
        <f t="shared" si="131"/>
        <v>0</v>
      </c>
      <c r="Y718" s="51">
        <f t="shared" si="131"/>
        <v>0</v>
      </c>
      <c r="Z718" s="51">
        <f t="shared" si="131"/>
        <v>0</v>
      </c>
      <c r="AA718" s="53">
        <f t="shared" si="130"/>
        <v>0</v>
      </c>
      <c r="AB718" s="53">
        <f>IF(C718=A_Stammdaten!$B$12,D_SAV!$Q718-D_SAV!$AC718,HLOOKUP(A_Stammdaten!$B$12-1,$AD$4:$AJ$1000,ROW(C718)-3,FALSE)-$AC718)</f>
        <v>0</v>
      </c>
      <c r="AC718" s="53">
        <f>HLOOKUP(A_Stammdaten!$B$12,$AD$4:$AJ$1000,ROW(C718)-3,FALSE)</f>
        <v>0</v>
      </c>
      <c r="AD718" s="53">
        <f t="shared" si="133"/>
        <v>0</v>
      </c>
      <c r="AE718" s="53">
        <f t="shared" si="134"/>
        <v>0</v>
      </c>
      <c r="AF718" s="53">
        <f t="shared" si="135"/>
        <v>0</v>
      </c>
      <c r="AG718" s="53">
        <f t="shared" si="136"/>
        <v>0</v>
      </c>
      <c r="AH718" s="53">
        <f t="shared" si="137"/>
        <v>0</v>
      </c>
      <c r="AI718" s="53">
        <f t="shared" si="138"/>
        <v>0</v>
      </c>
      <c r="AJ718" s="53">
        <f t="shared" si="139"/>
        <v>0</v>
      </c>
    </row>
    <row r="719" spans="1:36" x14ac:dyDescent="0.25">
      <c r="A719" s="19"/>
      <c r="B719" s="19"/>
      <c r="C719" s="37"/>
      <c r="D719" s="19"/>
      <c r="E719" s="19"/>
      <c r="F719" s="19"/>
      <c r="G719" s="19"/>
      <c r="H719" s="19"/>
      <c r="I719" s="19"/>
      <c r="J719" s="19"/>
      <c r="K719" s="19"/>
      <c r="L719" s="19"/>
      <c r="M719" s="81">
        <f>IF(C719&gt;A_Stammdaten!$B$12,0,SUM(D719,E719,G719,I719:J719)-SUM(F719,H719,K719:L719))</f>
        <v>0</v>
      </c>
      <c r="N719" s="19"/>
      <c r="O719" s="19"/>
      <c r="P719" s="19"/>
      <c r="Q719" s="81">
        <f t="shared" si="140"/>
        <v>0</v>
      </c>
      <c r="R719" s="82">
        <f>IF(ISBLANK($B719),0,VLOOKUP($B719,Listen!$A$2:$C$45,2,FALSE))</f>
        <v>0</v>
      </c>
      <c r="S719" s="82">
        <f>IF(ISBLANK($B719),0,VLOOKUP($B719,Listen!$A$2:$C$45,3,FALSE))</f>
        <v>0</v>
      </c>
      <c r="T719" s="51">
        <f t="shared" si="132"/>
        <v>0</v>
      </c>
      <c r="U719" s="51">
        <f t="shared" si="131"/>
        <v>0</v>
      </c>
      <c r="V719" s="51">
        <f t="shared" si="131"/>
        <v>0</v>
      </c>
      <c r="W719" s="51">
        <f t="shared" si="131"/>
        <v>0</v>
      </c>
      <c r="X719" s="51">
        <f t="shared" si="131"/>
        <v>0</v>
      </c>
      <c r="Y719" s="51">
        <f t="shared" si="131"/>
        <v>0</v>
      </c>
      <c r="Z719" s="51">
        <f t="shared" si="131"/>
        <v>0</v>
      </c>
      <c r="AA719" s="53">
        <f t="shared" si="130"/>
        <v>0</v>
      </c>
      <c r="AB719" s="53">
        <f>IF(C719=A_Stammdaten!$B$12,D_SAV!$Q719-D_SAV!$AC719,HLOOKUP(A_Stammdaten!$B$12-1,$AD$4:$AJ$1000,ROW(C719)-3,FALSE)-$AC719)</f>
        <v>0</v>
      </c>
      <c r="AC719" s="53">
        <f>HLOOKUP(A_Stammdaten!$B$12,$AD$4:$AJ$1000,ROW(C719)-3,FALSE)</f>
        <v>0</v>
      </c>
      <c r="AD719" s="53">
        <f t="shared" si="133"/>
        <v>0</v>
      </c>
      <c r="AE719" s="53">
        <f t="shared" si="134"/>
        <v>0</v>
      </c>
      <c r="AF719" s="53">
        <f t="shared" si="135"/>
        <v>0</v>
      </c>
      <c r="AG719" s="53">
        <f t="shared" si="136"/>
        <v>0</v>
      </c>
      <c r="AH719" s="53">
        <f t="shared" si="137"/>
        <v>0</v>
      </c>
      <c r="AI719" s="53">
        <f t="shared" si="138"/>
        <v>0</v>
      </c>
      <c r="AJ719" s="53">
        <f t="shared" si="139"/>
        <v>0</v>
      </c>
    </row>
    <row r="720" spans="1:36" x14ac:dyDescent="0.25">
      <c r="A720" s="19"/>
      <c r="B720" s="19"/>
      <c r="C720" s="37"/>
      <c r="D720" s="19"/>
      <c r="E720" s="19"/>
      <c r="F720" s="19"/>
      <c r="G720" s="19"/>
      <c r="H720" s="19"/>
      <c r="I720" s="19"/>
      <c r="J720" s="19"/>
      <c r="K720" s="19"/>
      <c r="L720" s="19"/>
      <c r="M720" s="81">
        <f>IF(C720&gt;A_Stammdaten!$B$12,0,SUM(D720,E720,G720,I720:J720)-SUM(F720,H720,K720:L720))</f>
        <v>0</v>
      </c>
      <c r="N720" s="19"/>
      <c r="O720" s="19"/>
      <c r="P720" s="19"/>
      <c r="Q720" s="81">
        <f t="shared" si="140"/>
        <v>0</v>
      </c>
      <c r="R720" s="82">
        <f>IF(ISBLANK($B720),0,VLOOKUP($B720,Listen!$A$2:$C$45,2,FALSE))</f>
        <v>0</v>
      </c>
      <c r="S720" s="82">
        <f>IF(ISBLANK($B720),0,VLOOKUP($B720,Listen!$A$2:$C$45,3,FALSE))</f>
        <v>0</v>
      </c>
      <c r="T720" s="51">
        <f t="shared" si="132"/>
        <v>0</v>
      </c>
      <c r="U720" s="51">
        <f t="shared" si="131"/>
        <v>0</v>
      </c>
      <c r="V720" s="51">
        <f t="shared" si="131"/>
        <v>0</v>
      </c>
      <c r="W720" s="51">
        <f t="shared" si="131"/>
        <v>0</v>
      </c>
      <c r="X720" s="51">
        <f t="shared" si="131"/>
        <v>0</v>
      </c>
      <c r="Y720" s="51">
        <f t="shared" si="131"/>
        <v>0</v>
      </c>
      <c r="Z720" s="51">
        <f t="shared" si="131"/>
        <v>0</v>
      </c>
      <c r="AA720" s="53">
        <f t="shared" si="130"/>
        <v>0</v>
      </c>
      <c r="AB720" s="53">
        <f>IF(C720=A_Stammdaten!$B$12,D_SAV!$Q720-D_SAV!$AC720,HLOOKUP(A_Stammdaten!$B$12-1,$AD$4:$AJ$1000,ROW(C720)-3,FALSE)-$AC720)</f>
        <v>0</v>
      </c>
      <c r="AC720" s="53">
        <f>HLOOKUP(A_Stammdaten!$B$12,$AD$4:$AJ$1000,ROW(C720)-3,FALSE)</f>
        <v>0</v>
      </c>
      <c r="AD720" s="53">
        <f t="shared" si="133"/>
        <v>0</v>
      </c>
      <c r="AE720" s="53">
        <f t="shared" si="134"/>
        <v>0</v>
      </c>
      <c r="AF720" s="53">
        <f t="shared" si="135"/>
        <v>0</v>
      </c>
      <c r="AG720" s="53">
        <f t="shared" si="136"/>
        <v>0</v>
      </c>
      <c r="AH720" s="53">
        <f t="shared" si="137"/>
        <v>0</v>
      </c>
      <c r="AI720" s="53">
        <f t="shared" si="138"/>
        <v>0</v>
      </c>
      <c r="AJ720" s="53">
        <f t="shared" si="139"/>
        <v>0</v>
      </c>
    </row>
    <row r="721" spans="1:36" x14ac:dyDescent="0.25">
      <c r="A721" s="19"/>
      <c r="B721" s="19"/>
      <c r="C721" s="37"/>
      <c r="D721" s="19"/>
      <c r="E721" s="19"/>
      <c r="F721" s="19"/>
      <c r="G721" s="19"/>
      <c r="H721" s="19"/>
      <c r="I721" s="19"/>
      <c r="J721" s="19"/>
      <c r="K721" s="19"/>
      <c r="L721" s="19"/>
      <c r="M721" s="81">
        <f>IF(C721&gt;A_Stammdaten!$B$12,0,SUM(D721,E721,G721,I721:J721)-SUM(F721,H721,K721:L721))</f>
        <v>0</v>
      </c>
      <c r="N721" s="19"/>
      <c r="O721" s="19"/>
      <c r="P721" s="19"/>
      <c r="Q721" s="81">
        <f t="shared" si="140"/>
        <v>0</v>
      </c>
      <c r="R721" s="82">
        <f>IF(ISBLANK($B721),0,VLOOKUP($B721,Listen!$A$2:$C$45,2,FALSE))</f>
        <v>0</v>
      </c>
      <c r="S721" s="82">
        <f>IF(ISBLANK($B721),0,VLOOKUP($B721,Listen!$A$2:$C$45,3,FALSE))</f>
        <v>0</v>
      </c>
      <c r="T721" s="51">
        <f t="shared" si="132"/>
        <v>0</v>
      </c>
      <c r="U721" s="51">
        <f t="shared" si="131"/>
        <v>0</v>
      </c>
      <c r="V721" s="51">
        <f t="shared" si="131"/>
        <v>0</v>
      </c>
      <c r="W721" s="51">
        <f t="shared" si="131"/>
        <v>0</v>
      </c>
      <c r="X721" s="51">
        <f t="shared" si="131"/>
        <v>0</v>
      </c>
      <c r="Y721" s="51">
        <f t="shared" si="131"/>
        <v>0</v>
      </c>
      <c r="Z721" s="51">
        <f t="shared" si="131"/>
        <v>0</v>
      </c>
      <c r="AA721" s="53">
        <f t="shared" si="130"/>
        <v>0</v>
      </c>
      <c r="AB721" s="53">
        <f>IF(C721=A_Stammdaten!$B$12,D_SAV!$Q721-D_SAV!$AC721,HLOOKUP(A_Stammdaten!$B$12-1,$AD$4:$AJ$1000,ROW(C721)-3,FALSE)-$AC721)</f>
        <v>0</v>
      </c>
      <c r="AC721" s="53">
        <f>HLOOKUP(A_Stammdaten!$B$12,$AD$4:$AJ$1000,ROW(C721)-3,FALSE)</f>
        <v>0</v>
      </c>
      <c r="AD721" s="53">
        <f t="shared" si="133"/>
        <v>0</v>
      </c>
      <c r="AE721" s="53">
        <f t="shared" si="134"/>
        <v>0</v>
      </c>
      <c r="AF721" s="53">
        <f t="shared" si="135"/>
        <v>0</v>
      </c>
      <c r="AG721" s="53">
        <f t="shared" si="136"/>
        <v>0</v>
      </c>
      <c r="AH721" s="53">
        <f t="shared" si="137"/>
        <v>0</v>
      </c>
      <c r="AI721" s="53">
        <f t="shared" si="138"/>
        <v>0</v>
      </c>
      <c r="AJ721" s="53">
        <f t="shared" si="139"/>
        <v>0</v>
      </c>
    </row>
    <row r="722" spans="1:36" x14ac:dyDescent="0.25">
      <c r="A722" s="19"/>
      <c r="B722" s="19"/>
      <c r="C722" s="37"/>
      <c r="D722" s="19"/>
      <c r="E722" s="19"/>
      <c r="F722" s="19"/>
      <c r="G722" s="19"/>
      <c r="H722" s="19"/>
      <c r="I722" s="19"/>
      <c r="J722" s="19"/>
      <c r="K722" s="19"/>
      <c r="L722" s="19"/>
      <c r="M722" s="81">
        <f>IF(C722&gt;A_Stammdaten!$B$12,0,SUM(D722,E722,G722,I722:J722)-SUM(F722,H722,K722:L722))</f>
        <v>0</v>
      </c>
      <c r="N722" s="19"/>
      <c r="O722" s="19"/>
      <c r="P722" s="19"/>
      <c r="Q722" s="81">
        <f t="shared" si="140"/>
        <v>0</v>
      </c>
      <c r="R722" s="82">
        <f>IF(ISBLANK($B722),0,VLOOKUP($B722,Listen!$A$2:$C$45,2,FALSE))</f>
        <v>0</v>
      </c>
      <c r="S722" s="82">
        <f>IF(ISBLANK($B722),0,VLOOKUP($B722,Listen!$A$2:$C$45,3,FALSE))</f>
        <v>0</v>
      </c>
      <c r="T722" s="51">
        <f t="shared" si="132"/>
        <v>0</v>
      </c>
      <c r="U722" s="51">
        <f t="shared" si="131"/>
        <v>0</v>
      </c>
      <c r="V722" s="51">
        <f t="shared" si="131"/>
        <v>0</v>
      </c>
      <c r="W722" s="51">
        <f t="shared" si="131"/>
        <v>0</v>
      </c>
      <c r="X722" s="51">
        <f t="shared" si="131"/>
        <v>0</v>
      </c>
      <c r="Y722" s="51">
        <f t="shared" si="131"/>
        <v>0</v>
      </c>
      <c r="Z722" s="51">
        <f t="shared" si="131"/>
        <v>0</v>
      </c>
      <c r="AA722" s="53">
        <f t="shared" si="130"/>
        <v>0</v>
      </c>
      <c r="AB722" s="53">
        <f>IF(C722=A_Stammdaten!$B$12,D_SAV!$Q722-D_SAV!$AC722,HLOOKUP(A_Stammdaten!$B$12-1,$AD$4:$AJ$1000,ROW(C722)-3,FALSE)-$AC722)</f>
        <v>0</v>
      </c>
      <c r="AC722" s="53">
        <f>HLOOKUP(A_Stammdaten!$B$12,$AD$4:$AJ$1000,ROW(C722)-3,FALSE)</f>
        <v>0</v>
      </c>
      <c r="AD722" s="53">
        <f t="shared" si="133"/>
        <v>0</v>
      </c>
      <c r="AE722" s="53">
        <f t="shared" si="134"/>
        <v>0</v>
      </c>
      <c r="AF722" s="53">
        <f t="shared" si="135"/>
        <v>0</v>
      </c>
      <c r="AG722" s="53">
        <f t="shared" si="136"/>
        <v>0</v>
      </c>
      <c r="AH722" s="53">
        <f t="shared" si="137"/>
        <v>0</v>
      </c>
      <c r="AI722" s="53">
        <f t="shared" si="138"/>
        <v>0</v>
      </c>
      <c r="AJ722" s="53">
        <f t="shared" si="139"/>
        <v>0</v>
      </c>
    </row>
    <row r="723" spans="1:36" x14ac:dyDescent="0.25">
      <c r="A723" s="19"/>
      <c r="B723" s="19"/>
      <c r="C723" s="37"/>
      <c r="D723" s="19"/>
      <c r="E723" s="19"/>
      <c r="F723" s="19"/>
      <c r="G723" s="19"/>
      <c r="H723" s="19"/>
      <c r="I723" s="19"/>
      <c r="J723" s="19"/>
      <c r="K723" s="19"/>
      <c r="L723" s="19"/>
      <c r="M723" s="81">
        <f>IF(C723&gt;A_Stammdaten!$B$12,0,SUM(D723,E723,G723,I723:J723)-SUM(F723,H723,K723:L723))</f>
        <v>0</v>
      </c>
      <c r="N723" s="19"/>
      <c r="O723" s="19"/>
      <c r="P723" s="19"/>
      <c r="Q723" s="81">
        <f t="shared" si="140"/>
        <v>0</v>
      </c>
      <c r="R723" s="82">
        <f>IF(ISBLANK($B723),0,VLOOKUP($B723,Listen!$A$2:$C$45,2,FALSE))</f>
        <v>0</v>
      </c>
      <c r="S723" s="82">
        <f>IF(ISBLANK($B723),0,VLOOKUP($B723,Listen!$A$2:$C$45,3,FALSE))</f>
        <v>0</v>
      </c>
      <c r="T723" s="51">
        <f t="shared" si="132"/>
        <v>0</v>
      </c>
      <c r="U723" s="51">
        <f t="shared" si="131"/>
        <v>0</v>
      </c>
      <c r="V723" s="51">
        <f t="shared" si="131"/>
        <v>0</v>
      </c>
      <c r="W723" s="51">
        <f t="shared" si="131"/>
        <v>0</v>
      </c>
      <c r="X723" s="51">
        <f t="shared" si="131"/>
        <v>0</v>
      </c>
      <c r="Y723" s="51">
        <f t="shared" si="131"/>
        <v>0</v>
      </c>
      <c r="Z723" s="51">
        <f t="shared" si="131"/>
        <v>0</v>
      </c>
      <c r="AA723" s="53">
        <f t="shared" si="130"/>
        <v>0</v>
      </c>
      <c r="AB723" s="53">
        <f>IF(C723=A_Stammdaten!$B$12,D_SAV!$Q723-D_SAV!$AC723,HLOOKUP(A_Stammdaten!$B$12-1,$AD$4:$AJ$1000,ROW(C723)-3,FALSE)-$AC723)</f>
        <v>0</v>
      </c>
      <c r="AC723" s="53">
        <f>HLOOKUP(A_Stammdaten!$B$12,$AD$4:$AJ$1000,ROW(C723)-3,FALSE)</f>
        <v>0</v>
      </c>
      <c r="AD723" s="53">
        <f t="shared" si="133"/>
        <v>0</v>
      </c>
      <c r="AE723" s="53">
        <f t="shared" si="134"/>
        <v>0</v>
      </c>
      <c r="AF723" s="53">
        <f t="shared" si="135"/>
        <v>0</v>
      </c>
      <c r="AG723" s="53">
        <f t="shared" si="136"/>
        <v>0</v>
      </c>
      <c r="AH723" s="53">
        <f t="shared" si="137"/>
        <v>0</v>
      </c>
      <c r="AI723" s="53">
        <f t="shared" si="138"/>
        <v>0</v>
      </c>
      <c r="AJ723" s="53">
        <f t="shared" si="139"/>
        <v>0</v>
      </c>
    </row>
    <row r="724" spans="1:36" x14ac:dyDescent="0.25">
      <c r="A724" s="19"/>
      <c r="B724" s="19"/>
      <c r="C724" s="37"/>
      <c r="D724" s="19"/>
      <c r="E724" s="19"/>
      <c r="F724" s="19"/>
      <c r="G724" s="19"/>
      <c r="H724" s="19"/>
      <c r="I724" s="19"/>
      <c r="J724" s="19"/>
      <c r="K724" s="19"/>
      <c r="L724" s="19"/>
      <c r="M724" s="81">
        <f>IF(C724&gt;A_Stammdaten!$B$12,0,SUM(D724,E724,G724,I724:J724)-SUM(F724,H724,K724:L724))</f>
        <v>0</v>
      </c>
      <c r="N724" s="19"/>
      <c r="O724" s="19"/>
      <c r="P724" s="19"/>
      <c r="Q724" s="81">
        <f t="shared" si="140"/>
        <v>0</v>
      </c>
      <c r="R724" s="82">
        <f>IF(ISBLANK($B724),0,VLOOKUP($B724,Listen!$A$2:$C$45,2,FALSE))</f>
        <v>0</v>
      </c>
      <c r="S724" s="82">
        <f>IF(ISBLANK($B724),0,VLOOKUP($B724,Listen!$A$2:$C$45,3,FALSE))</f>
        <v>0</v>
      </c>
      <c r="T724" s="51">
        <f t="shared" si="132"/>
        <v>0</v>
      </c>
      <c r="U724" s="51">
        <f t="shared" si="131"/>
        <v>0</v>
      </c>
      <c r="V724" s="51">
        <f t="shared" si="131"/>
        <v>0</v>
      </c>
      <c r="W724" s="51">
        <f t="shared" si="131"/>
        <v>0</v>
      </c>
      <c r="X724" s="51">
        <f t="shared" si="131"/>
        <v>0</v>
      </c>
      <c r="Y724" s="51">
        <f t="shared" si="131"/>
        <v>0</v>
      </c>
      <c r="Z724" s="51">
        <f t="shared" si="131"/>
        <v>0</v>
      </c>
      <c r="AA724" s="53">
        <f t="shared" si="130"/>
        <v>0</v>
      </c>
      <c r="AB724" s="53">
        <f>IF(C724=A_Stammdaten!$B$12,D_SAV!$Q724-D_SAV!$AC724,HLOOKUP(A_Stammdaten!$B$12-1,$AD$4:$AJ$1000,ROW(C724)-3,FALSE)-$AC724)</f>
        <v>0</v>
      </c>
      <c r="AC724" s="53">
        <f>HLOOKUP(A_Stammdaten!$B$12,$AD$4:$AJ$1000,ROW(C724)-3,FALSE)</f>
        <v>0</v>
      </c>
      <c r="AD724" s="53">
        <f t="shared" si="133"/>
        <v>0</v>
      </c>
      <c r="AE724" s="53">
        <f t="shared" si="134"/>
        <v>0</v>
      </c>
      <c r="AF724" s="53">
        <f t="shared" si="135"/>
        <v>0</v>
      </c>
      <c r="AG724" s="53">
        <f t="shared" si="136"/>
        <v>0</v>
      </c>
      <c r="AH724" s="53">
        <f t="shared" si="137"/>
        <v>0</v>
      </c>
      <c r="AI724" s="53">
        <f t="shared" si="138"/>
        <v>0</v>
      </c>
      <c r="AJ724" s="53">
        <f t="shared" si="139"/>
        <v>0</v>
      </c>
    </row>
    <row r="725" spans="1:36" x14ac:dyDescent="0.25">
      <c r="A725" s="19"/>
      <c r="B725" s="19"/>
      <c r="C725" s="37"/>
      <c r="D725" s="19"/>
      <c r="E725" s="19"/>
      <c r="F725" s="19"/>
      <c r="G725" s="19"/>
      <c r="H725" s="19"/>
      <c r="I725" s="19"/>
      <c r="J725" s="19"/>
      <c r="K725" s="19"/>
      <c r="L725" s="19"/>
      <c r="M725" s="81">
        <f>IF(C725&gt;A_Stammdaten!$B$12,0,SUM(D725,E725,G725,I725:J725)-SUM(F725,H725,K725:L725))</f>
        <v>0</v>
      </c>
      <c r="N725" s="19"/>
      <c r="O725" s="19"/>
      <c r="P725" s="19"/>
      <c r="Q725" s="81">
        <f t="shared" si="140"/>
        <v>0</v>
      </c>
      <c r="R725" s="82">
        <f>IF(ISBLANK($B725),0,VLOOKUP($B725,Listen!$A$2:$C$45,2,FALSE))</f>
        <v>0</v>
      </c>
      <c r="S725" s="82">
        <f>IF(ISBLANK($B725),0,VLOOKUP($B725,Listen!$A$2:$C$45,3,FALSE))</f>
        <v>0</v>
      </c>
      <c r="T725" s="51">
        <f t="shared" si="132"/>
        <v>0</v>
      </c>
      <c r="U725" s="51">
        <f t="shared" si="131"/>
        <v>0</v>
      </c>
      <c r="V725" s="51">
        <f t="shared" si="131"/>
        <v>0</v>
      </c>
      <c r="W725" s="51">
        <f t="shared" si="131"/>
        <v>0</v>
      </c>
      <c r="X725" s="51">
        <f t="shared" si="131"/>
        <v>0</v>
      </c>
      <c r="Y725" s="51">
        <f t="shared" si="131"/>
        <v>0</v>
      </c>
      <c r="Z725" s="51">
        <f t="shared" si="131"/>
        <v>0</v>
      </c>
      <c r="AA725" s="53">
        <f t="shared" si="130"/>
        <v>0</v>
      </c>
      <c r="AB725" s="53">
        <f>IF(C725=A_Stammdaten!$B$12,D_SAV!$Q725-D_SAV!$AC725,HLOOKUP(A_Stammdaten!$B$12-1,$AD$4:$AJ$1000,ROW(C725)-3,FALSE)-$AC725)</f>
        <v>0</v>
      </c>
      <c r="AC725" s="53">
        <f>HLOOKUP(A_Stammdaten!$B$12,$AD$4:$AJ$1000,ROW(C725)-3,FALSE)</f>
        <v>0</v>
      </c>
      <c r="AD725" s="53">
        <f t="shared" si="133"/>
        <v>0</v>
      </c>
      <c r="AE725" s="53">
        <f t="shared" si="134"/>
        <v>0</v>
      </c>
      <c r="AF725" s="53">
        <f t="shared" si="135"/>
        <v>0</v>
      </c>
      <c r="AG725" s="53">
        <f t="shared" si="136"/>
        <v>0</v>
      </c>
      <c r="AH725" s="53">
        <f t="shared" si="137"/>
        <v>0</v>
      </c>
      <c r="AI725" s="53">
        <f t="shared" si="138"/>
        <v>0</v>
      </c>
      <c r="AJ725" s="53">
        <f t="shared" si="139"/>
        <v>0</v>
      </c>
    </row>
    <row r="726" spans="1:36" x14ac:dyDescent="0.25">
      <c r="A726" s="19"/>
      <c r="B726" s="19"/>
      <c r="C726" s="37"/>
      <c r="D726" s="19"/>
      <c r="E726" s="19"/>
      <c r="F726" s="19"/>
      <c r="G726" s="19"/>
      <c r="H726" s="19"/>
      <c r="I726" s="19"/>
      <c r="J726" s="19"/>
      <c r="K726" s="19"/>
      <c r="L726" s="19"/>
      <c r="M726" s="81">
        <f>IF(C726&gt;A_Stammdaten!$B$12,0,SUM(D726,E726,G726,I726:J726)-SUM(F726,H726,K726:L726))</f>
        <v>0</v>
      </c>
      <c r="N726" s="19"/>
      <c r="O726" s="19"/>
      <c r="P726" s="19"/>
      <c r="Q726" s="81">
        <f t="shared" si="140"/>
        <v>0</v>
      </c>
      <c r="R726" s="82">
        <f>IF(ISBLANK($B726),0,VLOOKUP($B726,Listen!$A$2:$C$45,2,FALSE))</f>
        <v>0</v>
      </c>
      <c r="S726" s="82">
        <f>IF(ISBLANK($B726),0,VLOOKUP($B726,Listen!$A$2:$C$45,3,FALSE))</f>
        <v>0</v>
      </c>
      <c r="T726" s="51">
        <f t="shared" si="132"/>
        <v>0</v>
      </c>
      <c r="U726" s="51">
        <f t="shared" si="131"/>
        <v>0</v>
      </c>
      <c r="V726" s="51">
        <f t="shared" si="131"/>
        <v>0</v>
      </c>
      <c r="W726" s="51">
        <f t="shared" si="131"/>
        <v>0</v>
      </c>
      <c r="X726" s="51">
        <f t="shared" si="131"/>
        <v>0</v>
      </c>
      <c r="Y726" s="51">
        <f t="shared" si="131"/>
        <v>0</v>
      </c>
      <c r="Z726" s="51">
        <f t="shared" si="131"/>
        <v>0</v>
      </c>
      <c r="AA726" s="53">
        <f t="shared" si="130"/>
        <v>0</v>
      </c>
      <c r="AB726" s="53">
        <f>IF(C726=A_Stammdaten!$B$12,D_SAV!$Q726-D_SAV!$AC726,HLOOKUP(A_Stammdaten!$B$12-1,$AD$4:$AJ$1000,ROW(C726)-3,FALSE)-$AC726)</f>
        <v>0</v>
      </c>
      <c r="AC726" s="53">
        <f>HLOOKUP(A_Stammdaten!$B$12,$AD$4:$AJ$1000,ROW(C726)-3,FALSE)</f>
        <v>0</v>
      </c>
      <c r="AD726" s="53">
        <f t="shared" si="133"/>
        <v>0</v>
      </c>
      <c r="AE726" s="53">
        <f t="shared" si="134"/>
        <v>0</v>
      </c>
      <c r="AF726" s="53">
        <f t="shared" si="135"/>
        <v>0</v>
      </c>
      <c r="AG726" s="53">
        <f t="shared" si="136"/>
        <v>0</v>
      </c>
      <c r="AH726" s="53">
        <f t="shared" si="137"/>
        <v>0</v>
      </c>
      <c r="AI726" s="53">
        <f t="shared" si="138"/>
        <v>0</v>
      </c>
      <c r="AJ726" s="53">
        <f t="shared" si="139"/>
        <v>0</v>
      </c>
    </row>
    <row r="727" spans="1:36" x14ac:dyDescent="0.25">
      <c r="A727" s="19"/>
      <c r="B727" s="19"/>
      <c r="C727" s="37"/>
      <c r="D727" s="19"/>
      <c r="E727" s="19"/>
      <c r="F727" s="19"/>
      <c r="G727" s="19"/>
      <c r="H727" s="19"/>
      <c r="I727" s="19"/>
      <c r="J727" s="19"/>
      <c r="K727" s="19"/>
      <c r="L727" s="19"/>
      <c r="M727" s="81">
        <f>IF(C727&gt;A_Stammdaten!$B$12,0,SUM(D727,E727,G727,I727:J727)-SUM(F727,H727,K727:L727))</f>
        <v>0</v>
      </c>
      <c r="N727" s="19"/>
      <c r="O727" s="19"/>
      <c r="P727" s="19"/>
      <c r="Q727" s="81">
        <f t="shared" si="140"/>
        <v>0</v>
      </c>
      <c r="R727" s="82">
        <f>IF(ISBLANK($B727),0,VLOOKUP($B727,Listen!$A$2:$C$45,2,FALSE))</f>
        <v>0</v>
      </c>
      <c r="S727" s="82">
        <f>IF(ISBLANK($B727),0,VLOOKUP($B727,Listen!$A$2:$C$45,3,FALSE))</f>
        <v>0</v>
      </c>
      <c r="T727" s="51">
        <f t="shared" si="132"/>
        <v>0</v>
      </c>
      <c r="U727" s="51">
        <f t="shared" si="131"/>
        <v>0</v>
      </c>
      <c r="V727" s="51">
        <f t="shared" si="131"/>
        <v>0</v>
      </c>
      <c r="W727" s="51">
        <f t="shared" si="131"/>
        <v>0</v>
      </c>
      <c r="X727" s="51">
        <f t="shared" si="131"/>
        <v>0</v>
      </c>
      <c r="Y727" s="51">
        <f t="shared" si="131"/>
        <v>0</v>
      </c>
      <c r="Z727" s="51">
        <f t="shared" si="131"/>
        <v>0</v>
      </c>
      <c r="AA727" s="53">
        <f t="shared" si="130"/>
        <v>0</v>
      </c>
      <c r="AB727" s="53">
        <f>IF(C727=A_Stammdaten!$B$12,D_SAV!$Q727-D_SAV!$AC727,HLOOKUP(A_Stammdaten!$B$12-1,$AD$4:$AJ$1000,ROW(C727)-3,FALSE)-$AC727)</f>
        <v>0</v>
      </c>
      <c r="AC727" s="53">
        <f>HLOOKUP(A_Stammdaten!$B$12,$AD$4:$AJ$1000,ROW(C727)-3,FALSE)</f>
        <v>0</v>
      </c>
      <c r="AD727" s="53">
        <f t="shared" si="133"/>
        <v>0</v>
      </c>
      <c r="AE727" s="53">
        <f t="shared" si="134"/>
        <v>0</v>
      </c>
      <c r="AF727" s="53">
        <f t="shared" si="135"/>
        <v>0</v>
      </c>
      <c r="AG727" s="53">
        <f t="shared" si="136"/>
        <v>0</v>
      </c>
      <c r="AH727" s="53">
        <f t="shared" si="137"/>
        <v>0</v>
      </c>
      <c r="AI727" s="53">
        <f t="shared" si="138"/>
        <v>0</v>
      </c>
      <c r="AJ727" s="53">
        <f t="shared" si="139"/>
        <v>0</v>
      </c>
    </row>
    <row r="728" spans="1:36" x14ac:dyDescent="0.25">
      <c r="A728" s="19"/>
      <c r="B728" s="19"/>
      <c r="C728" s="37"/>
      <c r="D728" s="19"/>
      <c r="E728" s="19"/>
      <c r="F728" s="19"/>
      <c r="G728" s="19"/>
      <c r="H728" s="19"/>
      <c r="I728" s="19"/>
      <c r="J728" s="19"/>
      <c r="K728" s="19"/>
      <c r="L728" s="19"/>
      <c r="M728" s="81">
        <f>IF(C728&gt;A_Stammdaten!$B$12,0,SUM(D728,E728,G728,I728:J728)-SUM(F728,H728,K728:L728))</f>
        <v>0</v>
      </c>
      <c r="N728" s="19"/>
      <c r="O728" s="19"/>
      <c r="P728" s="19"/>
      <c r="Q728" s="81">
        <f t="shared" si="140"/>
        <v>0</v>
      </c>
      <c r="R728" s="82">
        <f>IF(ISBLANK($B728),0,VLOOKUP($B728,Listen!$A$2:$C$45,2,FALSE))</f>
        <v>0</v>
      </c>
      <c r="S728" s="82">
        <f>IF(ISBLANK($B728),0,VLOOKUP($B728,Listen!$A$2:$C$45,3,FALSE))</f>
        <v>0</v>
      </c>
      <c r="T728" s="51">
        <f t="shared" si="132"/>
        <v>0</v>
      </c>
      <c r="U728" s="51">
        <f t="shared" si="131"/>
        <v>0</v>
      </c>
      <c r="V728" s="51">
        <f t="shared" si="131"/>
        <v>0</v>
      </c>
      <c r="W728" s="51">
        <f t="shared" si="131"/>
        <v>0</v>
      </c>
      <c r="X728" s="51">
        <f t="shared" si="131"/>
        <v>0</v>
      </c>
      <c r="Y728" s="51">
        <f t="shared" si="131"/>
        <v>0</v>
      </c>
      <c r="Z728" s="51">
        <f t="shared" si="131"/>
        <v>0</v>
      </c>
      <c r="AA728" s="53">
        <f t="shared" si="130"/>
        <v>0</v>
      </c>
      <c r="AB728" s="53">
        <f>IF(C728=A_Stammdaten!$B$12,D_SAV!$Q728-D_SAV!$AC728,HLOOKUP(A_Stammdaten!$B$12-1,$AD$4:$AJ$1000,ROW(C728)-3,FALSE)-$AC728)</f>
        <v>0</v>
      </c>
      <c r="AC728" s="53">
        <f>HLOOKUP(A_Stammdaten!$B$12,$AD$4:$AJ$1000,ROW(C728)-3,FALSE)</f>
        <v>0</v>
      </c>
      <c r="AD728" s="53">
        <f t="shared" si="133"/>
        <v>0</v>
      </c>
      <c r="AE728" s="53">
        <f t="shared" si="134"/>
        <v>0</v>
      </c>
      <c r="AF728" s="53">
        <f t="shared" si="135"/>
        <v>0</v>
      </c>
      <c r="AG728" s="53">
        <f t="shared" si="136"/>
        <v>0</v>
      </c>
      <c r="AH728" s="53">
        <f t="shared" si="137"/>
        <v>0</v>
      </c>
      <c r="AI728" s="53">
        <f t="shared" si="138"/>
        <v>0</v>
      </c>
      <c r="AJ728" s="53">
        <f t="shared" si="139"/>
        <v>0</v>
      </c>
    </row>
    <row r="729" spans="1:36" x14ac:dyDescent="0.25">
      <c r="A729" s="19"/>
      <c r="B729" s="19"/>
      <c r="C729" s="37"/>
      <c r="D729" s="19"/>
      <c r="E729" s="19"/>
      <c r="F729" s="19"/>
      <c r="G729" s="19"/>
      <c r="H729" s="19"/>
      <c r="I729" s="19"/>
      <c r="J729" s="19"/>
      <c r="K729" s="19"/>
      <c r="L729" s="19"/>
      <c r="M729" s="81">
        <f>IF(C729&gt;A_Stammdaten!$B$12,0,SUM(D729,E729,G729,I729:J729)-SUM(F729,H729,K729:L729))</f>
        <v>0</v>
      </c>
      <c r="N729" s="19"/>
      <c r="O729" s="19"/>
      <c r="P729" s="19"/>
      <c r="Q729" s="81">
        <f t="shared" si="140"/>
        <v>0</v>
      </c>
      <c r="R729" s="82">
        <f>IF(ISBLANK($B729),0,VLOOKUP($B729,Listen!$A$2:$C$45,2,FALSE))</f>
        <v>0</v>
      </c>
      <c r="S729" s="82">
        <f>IF(ISBLANK($B729),0,VLOOKUP($B729,Listen!$A$2:$C$45,3,FALSE))</f>
        <v>0</v>
      </c>
      <c r="T729" s="51">
        <f t="shared" si="132"/>
        <v>0</v>
      </c>
      <c r="U729" s="51">
        <f t="shared" si="131"/>
        <v>0</v>
      </c>
      <c r="V729" s="51">
        <f t="shared" si="131"/>
        <v>0</v>
      </c>
      <c r="W729" s="51">
        <f t="shared" si="131"/>
        <v>0</v>
      </c>
      <c r="X729" s="51">
        <f t="shared" si="131"/>
        <v>0</v>
      </c>
      <c r="Y729" s="51">
        <f t="shared" si="131"/>
        <v>0</v>
      </c>
      <c r="Z729" s="51">
        <f t="shared" si="131"/>
        <v>0</v>
      </c>
      <c r="AA729" s="53">
        <f t="shared" si="130"/>
        <v>0</v>
      </c>
      <c r="AB729" s="53">
        <f>IF(C729=A_Stammdaten!$B$12,D_SAV!$Q729-D_SAV!$AC729,HLOOKUP(A_Stammdaten!$B$12-1,$AD$4:$AJ$1000,ROW(C729)-3,FALSE)-$AC729)</f>
        <v>0</v>
      </c>
      <c r="AC729" s="53">
        <f>HLOOKUP(A_Stammdaten!$B$12,$AD$4:$AJ$1000,ROW(C729)-3,FALSE)</f>
        <v>0</v>
      </c>
      <c r="AD729" s="53">
        <f t="shared" si="133"/>
        <v>0</v>
      </c>
      <c r="AE729" s="53">
        <f t="shared" si="134"/>
        <v>0</v>
      </c>
      <c r="AF729" s="53">
        <f t="shared" si="135"/>
        <v>0</v>
      </c>
      <c r="AG729" s="53">
        <f t="shared" si="136"/>
        <v>0</v>
      </c>
      <c r="AH729" s="53">
        <f t="shared" si="137"/>
        <v>0</v>
      </c>
      <c r="AI729" s="53">
        <f t="shared" si="138"/>
        <v>0</v>
      </c>
      <c r="AJ729" s="53">
        <f t="shared" si="139"/>
        <v>0</v>
      </c>
    </row>
    <row r="730" spans="1:36" x14ac:dyDescent="0.25">
      <c r="A730" s="19"/>
      <c r="B730" s="19"/>
      <c r="C730" s="37"/>
      <c r="D730" s="19"/>
      <c r="E730" s="19"/>
      <c r="F730" s="19"/>
      <c r="G730" s="19"/>
      <c r="H730" s="19"/>
      <c r="I730" s="19"/>
      <c r="J730" s="19"/>
      <c r="K730" s="19"/>
      <c r="L730" s="19"/>
      <c r="M730" s="81">
        <f>IF(C730&gt;A_Stammdaten!$B$12,0,SUM(D730,E730,G730,I730:J730)-SUM(F730,H730,K730:L730))</f>
        <v>0</v>
      </c>
      <c r="N730" s="19"/>
      <c r="O730" s="19"/>
      <c r="P730" s="19"/>
      <c r="Q730" s="81">
        <f t="shared" si="140"/>
        <v>0</v>
      </c>
      <c r="R730" s="82">
        <f>IF(ISBLANK($B730),0,VLOOKUP($B730,Listen!$A$2:$C$45,2,FALSE))</f>
        <v>0</v>
      </c>
      <c r="S730" s="82">
        <f>IF(ISBLANK($B730),0,VLOOKUP($B730,Listen!$A$2:$C$45,3,FALSE))</f>
        <v>0</v>
      </c>
      <c r="T730" s="51">
        <f t="shared" si="132"/>
        <v>0</v>
      </c>
      <c r="U730" s="51">
        <f t="shared" si="131"/>
        <v>0</v>
      </c>
      <c r="V730" s="51">
        <f t="shared" si="131"/>
        <v>0</v>
      </c>
      <c r="W730" s="51">
        <f t="shared" si="131"/>
        <v>0</v>
      </c>
      <c r="X730" s="51">
        <f t="shared" si="131"/>
        <v>0</v>
      </c>
      <c r="Y730" s="51">
        <f t="shared" si="131"/>
        <v>0</v>
      </c>
      <c r="Z730" s="51">
        <f t="shared" si="131"/>
        <v>0</v>
      </c>
      <c r="AA730" s="53">
        <f t="shared" si="130"/>
        <v>0</v>
      </c>
      <c r="AB730" s="53">
        <f>IF(C730=A_Stammdaten!$B$12,D_SAV!$Q730-D_SAV!$AC730,HLOOKUP(A_Stammdaten!$B$12-1,$AD$4:$AJ$1000,ROW(C730)-3,FALSE)-$AC730)</f>
        <v>0</v>
      </c>
      <c r="AC730" s="53">
        <f>HLOOKUP(A_Stammdaten!$B$12,$AD$4:$AJ$1000,ROW(C730)-3,FALSE)</f>
        <v>0</v>
      </c>
      <c r="AD730" s="53">
        <f t="shared" si="133"/>
        <v>0</v>
      </c>
      <c r="AE730" s="53">
        <f t="shared" si="134"/>
        <v>0</v>
      </c>
      <c r="AF730" s="53">
        <f t="shared" si="135"/>
        <v>0</v>
      </c>
      <c r="AG730" s="53">
        <f t="shared" si="136"/>
        <v>0</v>
      </c>
      <c r="AH730" s="53">
        <f t="shared" si="137"/>
        <v>0</v>
      </c>
      <c r="AI730" s="53">
        <f t="shared" si="138"/>
        <v>0</v>
      </c>
      <c r="AJ730" s="53">
        <f t="shared" si="139"/>
        <v>0</v>
      </c>
    </row>
    <row r="731" spans="1:36" x14ac:dyDescent="0.25">
      <c r="A731" s="19"/>
      <c r="B731" s="19"/>
      <c r="C731" s="37"/>
      <c r="D731" s="19"/>
      <c r="E731" s="19"/>
      <c r="F731" s="19"/>
      <c r="G731" s="19"/>
      <c r="H731" s="19"/>
      <c r="I731" s="19"/>
      <c r="J731" s="19"/>
      <c r="K731" s="19"/>
      <c r="L731" s="19"/>
      <c r="M731" s="81">
        <f>IF(C731&gt;A_Stammdaten!$B$12,0,SUM(D731,E731,G731,I731:J731)-SUM(F731,H731,K731:L731))</f>
        <v>0</v>
      </c>
      <c r="N731" s="19"/>
      <c r="O731" s="19"/>
      <c r="P731" s="19"/>
      <c r="Q731" s="81">
        <f t="shared" si="140"/>
        <v>0</v>
      </c>
      <c r="R731" s="82">
        <f>IF(ISBLANK($B731),0,VLOOKUP($B731,Listen!$A$2:$C$45,2,FALSE))</f>
        <v>0</v>
      </c>
      <c r="S731" s="82">
        <f>IF(ISBLANK($B731),0,VLOOKUP($B731,Listen!$A$2:$C$45,3,FALSE))</f>
        <v>0</v>
      </c>
      <c r="T731" s="51">
        <f t="shared" si="132"/>
        <v>0</v>
      </c>
      <c r="U731" s="51">
        <f t="shared" si="131"/>
        <v>0</v>
      </c>
      <c r="V731" s="51">
        <f t="shared" si="131"/>
        <v>0</v>
      </c>
      <c r="W731" s="51">
        <f t="shared" si="131"/>
        <v>0</v>
      </c>
      <c r="X731" s="51">
        <f t="shared" si="131"/>
        <v>0</v>
      </c>
      <c r="Y731" s="51">
        <f t="shared" si="131"/>
        <v>0</v>
      </c>
      <c r="Z731" s="51">
        <f t="shared" si="131"/>
        <v>0</v>
      </c>
      <c r="AA731" s="53">
        <f t="shared" si="130"/>
        <v>0</v>
      </c>
      <c r="AB731" s="53">
        <f>IF(C731=A_Stammdaten!$B$12,D_SAV!$Q731-D_SAV!$AC731,HLOOKUP(A_Stammdaten!$B$12-1,$AD$4:$AJ$1000,ROW(C731)-3,FALSE)-$AC731)</f>
        <v>0</v>
      </c>
      <c r="AC731" s="53">
        <f>HLOOKUP(A_Stammdaten!$B$12,$AD$4:$AJ$1000,ROW(C731)-3,FALSE)</f>
        <v>0</v>
      </c>
      <c r="AD731" s="53">
        <f t="shared" si="133"/>
        <v>0</v>
      </c>
      <c r="AE731" s="53">
        <f t="shared" si="134"/>
        <v>0</v>
      </c>
      <c r="AF731" s="53">
        <f t="shared" si="135"/>
        <v>0</v>
      </c>
      <c r="AG731" s="53">
        <f t="shared" si="136"/>
        <v>0</v>
      </c>
      <c r="AH731" s="53">
        <f t="shared" si="137"/>
        <v>0</v>
      </c>
      <c r="AI731" s="53">
        <f t="shared" si="138"/>
        <v>0</v>
      </c>
      <c r="AJ731" s="53">
        <f t="shared" si="139"/>
        <v>0</v>
      </c>
    </row>
    <row r="732" spans="1:36" x14ac:dyDescent="0.25">
      <c r="A732" s="19"/>
      <c r="B732" s="19"/>
      <c r="C732" s="37"/>
      <c r="D732" s="19"/>
      <c r="E732" s="19"/>
      <c r="F732" s="19"/>
      <c r="G732" s="19"/>
      <c r="H732" s="19"/>
      <c r="I732" s="19"/>
      <c r="J732" s="19"/>
      <c r="K732" s="19"/>
      <c r="L732" s="19"/>
      <c r="M732" s="81">
        <f>IF(C732&gt;A_Stammdaten!$B$12,0,SUM(D732,E732,G732,I732:J732)-SUM(F732,H732,K732:L732))</f>
        <v>0</v>
      </c>
      <c r="N732" s="19"/>
      <c r="O732" s="19"/>
      <c r="P732" s="19"/>
      <c r="Q732" s="81">
        <f t="shared" si="140"/>
        <v>0</v>
      </c>
      <c r="R732" s="82">
        <f>IF(ISBLANK($B732),0,VLOOKUP($B732,Listen!$A$2:$C$45,2,FALSE))</f>
        <v>0</v>
      </c>
      <c r="S732" s="82">
        <f>IF(ISBLANK($B732),0,VLOOKUP($B732,Listen!$A$2:$C$45,3,FALSE))</f>
        <v>0</v>
      </c>
      <c r="T732" s="51">
        <f t="shared" si="132"/>
        <v>0</v>
      </c>
      <c r="U732" s="51">
        <f t="shared" si="131"/>
        <v>0</v>
      </c>
      <c r="V732" s="51">
        <f t="shared" si="131"/>
        <v>0</v>
      </c>
      <c r="W732" s="51">
        <f t="shared" si="131"/>
        <v>0</v>
      </c>
      <c r="X732" s="51">
        <f t="shared" si="131"/>
        <v>0</v>
      </c>
      <c r="Y732" s="51">
        <f t="shared" si="131"/>
        <v>0</v>
      </c>
      <c r="Z732" s="51">
        <f t="shared" si="131"/>
        <v>0</v>
      </c>
      <c r="AA732" s="53">
        <f t="shared" si="130"/>
        <v>0</v>
      </c>
      <c r="AB732" s="53">
        <f>IF(C732=A_Stammdaten!$B$12,D_SAV!$Q732-D_SAV!$AC732,HLOOKUP(A_Stammdaten!$B$12-1,$AD$4:$AJ$1000,ROW(C732)-3,FALSE)-$AC732)</f>
        <v>0</v>
      </c>
      <c r="AC732" s="53">
        <f>HLOOKUP(A_Stammdaten!$B$12,$AD$4:$AJ$1000,ROW(C732)-3,FALSE)</f>
        <v>0</v>
      </c>
      <c r="AD732" s="53">
        <f t="shared" si="133"/>
        <v>0</v>
      </c>
      <c r="AE732" s="53">
        <f t="shared" si="134"/>
        <v>0</v>
      </c>
      <c r="AF732" s="53">
        <f t="shared" si="135"/>
        <v>0</v>
      </c>
      <c r="AG732" s="53">
        <f t="shared" si="136"/>
        <v>0</v>
      </c>
      <c r="AH732" s="53">
        <f t="shared" si="137"/>
        <v>0</v>
      </c>
      <c r="AI732" s="53">
        <f t="shared" si="138"/>
        <v>0</v>
      </c>
      <c r="AJ732" s="53">
        <f t="shared" si="139"/>
        <v>0</v>
      </c>
    </row>
    <row r="733" spans="1:36" x14ac:dyDescent="0.25">
      <c r="A733" s="19"/>
      <c r="B733" s="19"/>
      <c r="C733" s="37"/>
      <c r="D733" s="19"/>
      <c r="E733" s="19"/>
      <c r="F733" s="19"/>
      <c r="G733" s="19"/>
      <c r="H733" s="19"/>
      <c r="I733" s="19"/>
      <c r="J733" s="19"/>
      <c r="K733" s="19"/>
      <c r="L733" s="19"/>
      <c r="M733" s="81">
        <f>IF(C733&gt;A_Stammdaten!$B$12,0,SUM(D733,E733,G733,I733:J733)-SUM(F733,H733,K733:L733))</f>
        <v>0</v>
      </c>
      <c r="N733" s="19"/>
      <c r="O733" s="19"/>
      <c r="P733" s="19"/>
      <c r="Q733" s="81">
        <f t="shared" si="140"/>
        <v>0</v>
      </c>
      <c r="R733" s="82">
        <f>IF(ISBLANK($B733),0,VLOOKUP($B733,Listen!$A$2:$C$45,2,FALSE))</f>
        <v>0</v>
      </c>
      <c r="S733" s="82">
        <f>IF(ISBLANK($B733),0,VLOOKUP($B733,Listen!$A$2:$C$45,3,FALSE))</f>
        <v>0</v>
      </c>
      <c r="T733" s="51">
        <f t="shared" si="132"/>
        <v>0</v>
      </c>
      <c r="U733" s="51">
        <f t="shared" si="131"/>
        <v>0</v>
      </c>
      <c r="V733" s="51">
        <f t="shared" si="131"/>
        <v>0</v>
      </c>
      <c r="W733" s="51">
        <f t="shared" si="131"/>
        <v>0</v>
      </c>
      <c r="X733" s="51">
        <f t="shared" si="131"/>
        <v>0</v>
      </c>
      <c r="Y733" s="51">
        <f t="shared" si="131"/>
        <v>0</v>
      </c>
      <c r="Z733" s="51">
        <f t="shared" si="131"/>
        <v>0</v>
      </c>
      <c r="AA733" s="53">
        <f t="shared" si="130"/>
        <v>0</v>
      </c>
      <c r="AB733" s="53">
        <f>IF(C733=A_Stammdaten!$B$12,D_SAV!$Q733-D_SAV!$AC733,HLOOKUP(A_Stammdaten!$B$12-1,$AD$4:$AJ$1000,ROW(C733)-3,FALSE)-$AC733)</f>
        <v>0</v>
      </c>
      <c r="AC733" s="53">
        <f>HLOOKUP(A_Stammdaten!$B$12,$AD$4:$AJ$1000,ROW(C733)-3,FALSE)</f>
        <v>0</v>
      </c>
      <c r="AD733" s="53">
        <f t="shared" si="133"/>
        <v>0</v>
      </c>
      <c r="AE733" s="53">
        <f t="shared" si="134"/>
        <v>0</v>
      </c>
      <c r="AF733" s="53">
        <f t="shared" si="135"/>
        <v>0</v>
      </c>
      <c r="AG733" s="53">
        <f t="shared" si="136"/>
        <v>0</v>
      </c>
      <c r="AH733" s="53">
        <f t="shared" si="137"/>
        <v>0</v>
      </c>
      <c r="AI733" s="53">
        <f t="shared" si="138"/>
        <v>0</v>
      </c>
      <c r="AJ733" s="53">
        <f t="shared" si="139"/>
        <v>0</v>
      </c>
    </row>
    <row r="734" spans="1:36" x14ac:dyDescent="0.25">
      <c r="A734" s="19"/>
      <c r="B734" s="19"/>
      <c r="C734" s="37"/>
      <c r="D734" s="19"/>
      <c r="E734" s="19"/>
      <c r="F734" s="19"/>
      <c r="G734" s="19"/>
      <c r="H734" s="19"/>
      <c r="I734" s="19"/>
      <c r="J734" s="19"/>
      <c r="K734" s="19"/>
      <c r="L734" s="19"/>
      <c r="M734" s="81">
        <f>IF(C734&gt;A_Stammdaten!$B$12,0,SUM(D734,E734,G734,I734:J734)-SUM(F734,H734,K734:L734))</f>
        <v>0</v>
      </c>
      <c r="N734" s="19"/>
      <c r="O734" s="19"/>
      <c r="P734" s="19"/>
      <c r="Q734" s="81">
        <f t="shared" si="140"/>
        <v>0</v>
      </c>
      <c r="R734" s="82">
        <f>IF(ISBLANK($B734),0,VLOOKUP($B734,Listen!$A$2:$C$45,2,FALSE))</f>
        <v>0</v>
      </c>
      <c r="S734" s="82">
        <f>IF(ISBLANK($B734),0,VLOOKUP($B734,Listen!$A$2:$C$45,3,FALSE))</f>
        <v>0</v>
      </c>
      <c r="T734" s="51">
        <f t="shared" si="132"/>
        <v>0</v>
      </c>
      <c r="U734" s="51">
        <f t="shared" si="131"/>
        <v>0</v>
      </c>
      <c r="V734" s="51">
        <f t="shared" si="131"/>
        <v>0</v>
      </c>
      <c r="W734" s="51">
        <f t="shared" si="131"/>
        <v>0</v>
      </c>
      <c r="X734" s="51">
        <f t="shared" si="131"/>
        <v>0</v>
      </c>
      <c r="Y734" s="51">
        <f t="shared" si="131"/>
        <v>0</v>
      </c>
      <c r="Z734" s="51">
        <f t="shared" si="131"/>
        <v>0</v>
      </c>
      <c r="AA734" s="53">
        <f t="shared" si="130"/>
        <v>0</v>
      </c>
      <c r="AB734" s="53">
        <f>IF(C734=A_Stammdaten!$B$12,D_SAV!$Q734-D_SAV!$AC734,HLOOKUP(A_Stammdaten!$B$12-1,$AD$4:$AJ$1000,ROW(C734)-3,FALSE)-$AC734)</f>
        <v>0</v>
      </c>
      <c r="AC734" s="53">
        <f>HLOOKUP(A_Stammdaten!$B$12,$AD$4:$AJ$1000,ROW(C734)-3,FALSE)</f>
        <v>0</v>
      </c>
      <c r="AD734" s="53">
        <f t="shared" si="133"/>
        <v>0</v>
      </c>
      <c r="AE734" s="53">
        <f t="shared" si="134"/>
        <v>0</v>
      </c>
      <c r="AF734" s="53">
        <f t="shared" si="135"/>
        <v>0</v>
      </c>
      <c r="AG734" s="53">
        <f t="shared" si="136"/>
        <v>0</v>
      </c>
      <c r="AH734" s="53">
        <f t="shared" si="137"/>
        <v>0</v>
      </c>
      <c r="AI734" s="53">
        <f t="shared" si="138"/>
        <v>0</v>
      </c>
      <c r="AJ734" s="53">
        <f t="shared" si="139"/>
        <v>0</v>
      </c>
    </row>
    <row r="735" spans="1:36" x14ac:dyDescent="0.25">
      <c r="A735" s="19"/>
      <c r="B735" s="19"/>
      <c r="C735" s="37"/>
      <c r="D735" s="19"/>
      <c r="E735" s="19"/>
      <c r="F735" s="19"/>
      <c r="G735" s="19"/>
      <c r="H735" s="19"/>
      <c r="I735" s="19"/>
      <c r="J735" s="19"/>
      <c r="K735" s="19"/>
      <c r="L735" s="19"/>
      <c r="M735" s="81">
        <f>IF(C735&gt;A_Stammdaten!$B$12,0,SUM(D735,E735,G735,I735:J735)-SUM(F735,H735,K735:L735))</f>
        <v>0</v>
      </c>
      <c r="N735" s="19"/>
      <c r="O735" s="19"/>
      <c r="P735" s="19"/>
      <c r="Q735" s="81">
        <f t="shared" si="140"/>
        <v>0</v>
      </c>
      <c r="R735" s="82">
        <f>IF(ISBLANK($B735),0,VLOOKUP($B735,Listen!$A$2:$C$45,2,FALSE))</f>
        <v>0</v>
      </c>
      <c r="S735" s="82">
        <f>IF(ISBLANK($B735),0,VLOOKUP($B735,Listen!$A$2:$C$45,3,FALSE))</f>
        <v>0</v>
      </c>
      <c r="T735" s="51">
        <f t="shared" si="132"/>
        <v>0</v>
      </c>
      <c r="U735" s="51">
        <f t="shared" si="131"/>
        <v>0</v>
      </c>
      <c r="V735" s="51">
        <f t="shared" si="131"/>
        <v>0</v>
      </c>
      <c r="W735" s="51">
        <f t="shared" si="131"/>
        <v>0</v>
      </c>
      <c r="X735" s="51">
        <f t="shared" si="131"/>
        <v>0</v>
      </c>
      <c r="Y735" s="51">
        <f t="shared" si="131"/>
        <v>0</v>
      </c>
      <c r="Z735" s="51">
        <f t="shared" si="131"/>
        <v>0</v>
      </c>
      <c r="AA735" s="53">
        <f t="shared" si="130"/>
        <v>0</v>
      </c>
      <c r="AB735" s="53">
        <f>IF(C735=A_Stammdaten!$B$12,D_SAV!$Q735-D_SAV!$AC735,HLOOKUP(A_Stammdaten!$B$12-1,$AD$4:$AJ$1000,ROW(C735)-3,FALSE)-$AC735)</f>
        <v>0</v>
      </c>
      <c r="AC735" s="53">
        <f>HLOOKUP(A_Stammdaten!$B$12,$AD$4:$AJ$1000,ROW(C735)-3,FALSE)</f>
        <v>0</v>
      </c>
      <c r="AD735" s="53">
        <f t="shared" si="133"/>
        <v>0</v>
      </c>
      <c r="AE735" s="53">
        <f t="shared" si="134"/>
        <v>0</v>
      </c>
      <c r="AF735" s="53">
        <f t="shared" si="135"/>
        <v>0</v>
      </c>
      <c r="AG735" s="53">
        <f t="shared" si="136"/>
        <v>0</v>
      </c>
      <c r="AH735" s="53">
        <f t="shared" si="137"/>
        <v>0</v>
      </c>
      <c r="AI735" s="53">
        <f t="shared" si="138"/>
        <v>0</v>
      </c>
      <c r="AJ735" s="53">
        <f t="shared" si="139"/>
        <v>0</v>
      </c>
    </row>
    <row r="736" spans="1:36" x14ac:dyDescent="0.25">
      <c r="A736" s="19"/>
      <c r="B736" s="19"/>
      <c r="C736" s="37"/>
      <c r="D736" s="19"/>
      <c r="E736" s="19"/>
      <c r="F736" s="19"/>
      <c r="G736" s="19"/>
      <c r="H736" s="19"/>
      <c r="I736" s="19"/>
      <c r="J736" s="19"/>
      <c r="K736" s="19"/>
      <c r="L736" s="19"/>
      <c r="M736" s="81">
        <f>IF(C736&gt;A_Stammdaten!$B$12,0,SUM(D736,E736,G736,I736:J736)-SUM(F736,H736,K736:L736))</f>
        <v>0</v>
      </c>
      <c r="N736" s="19"/>
      <c r="O736" s="19"/>
      <c r="P736" s="19"/>
      <c r="Q736" s="81">
        <f t="shared" si="140"/>
        <v>0</v>
      </c>
      <c r="R736" s="82">
        <f>IF(ISBLANK($B736),0,VLOOKUP($B736,Listen!$A$2:$C$45,2,FALSE))</f>
        <v>0</v>
      </c>
      <c r="S736" s="82">
        <f>IF(ISBLANK($B736),0,VLOOKUP($B736,Listen!$A$2:$C$45,3,FALSE))</f>
        <v>0</v>
      </c>
      <c r="T736" s="51">
        <f t="shared" si="132"/>
        <v>0</v>
      </c>
      <c r="U736" s="51">
        <f t="shared" si="131"/>
        <v>0</v>
      </c>
      <c r="V736" s="51">
        <f t="shared" si="131"/>
        <v>0</v>
      </c>
      <c r="W736" s="51">
        <f t="shared" si="131"/>
        <v>0</v>
      </c>
      <c r="X736" s="51">
        <f t="shared" si="131"/>
        <v>0</v>
      </c>
      <c r="Y736" s="51">
        <f t="shared" si="131"/>
        <v>0</v>
      </c>
      <c r="Z736" s="51">
        <f t="shared" si="131"/>
        <v>0</v>
      </c>
      <c r="AA736" s="53">
        <f t="shared" si="130"/>
        <v>0</v>
      </c>
      <c r="AB736" s="53">
        <f>IF(C736=A_Stammdaten!$B$12,D_SAV!$Q736-D_SAV!$AC736,HLOOKUP(A_Stammdaten!$B$12-1,$AD$4:$AJ$1000,ROW(C736)-3,FALSE)-$AC736)</f>
        <v>0</v>
      </c>
      <c r="AC736" s="53">
        <f>HLOOKUP(A_Stammdaten!$B$12,$AD$4:$AJ$1000,ROW(C736)-3,FALSE)</f>
        <v>0</v>
      </c>
      <c r="AD736" s="53">
        <f t="shared" si="133"/>
        <v>0</v>
      </c>
      <c r="AE736" s="53">
        <f t="shared" si="134"/>
        <v>0</v>
      </c>
      <c r="AF736" s="53">
        <f t="shared" si="135"/>
        <v>0</v>
      </c>
      <c r="AG736" s="53">
        <f t="shared" si="136"/>
        <v>0</v>
      </c>
      <c r="AH736" s="53">
        <f t="shared" si="137"/>
        <v>0</v>
      </c>
      <c r="AI736" s="53">
        <f t="shared" si="138"/>
        <v>0</v>
      </c>
      <c r="AJ736" s="53">
        <f t="shared" si="139"/>
        <v>0</v>
      </c>
    </row>
    <row r="737" spans="1:36" x14ac:dyDescent="0.25">
      <c r="A737" s="19"/>
      <c r="B737" s="19"/>
      <c r="C737" s="37"/>
      <c r="D737" s="19"/>
      <c r="E737" s="19"/>
      <c r="F737" s="19"/>
      <c r="G737" s="19"/>
      <c r="H737" s="19"/>
      <c r="I737" s="19"/>
      <c r="J737" s="19"/>
      <c r="K737" s="19"/>
      <c r="L737" s="19"/>
      <c r="M737" s="81">
        <f>IF(C737&gt;A_Stammdaten!$B$12,0,SUM(D737,E737,G737,I737:J737)-SUM(F737,H737,K737:L737))</f>
        <v>0</v>
      </c>
      <c r="N737" s="19"/>
      <c r="O737" s="19"/>
      <c r="P737" s="19"/>
      <c r="Q737" s="81">
        <f t="shared" si="140"/>
        <v>0</v>
      </c>
      <c r="R737" s="82">
        <f>IF(ISBLANK($B737),0,VLOOKUP($B737,Listen!$A$2:$C$45,2,FALSE))</f>
        <v>0</v>
      </c>
      <c r="S737" s="82">
        <f>IF(ISBLANK($B737),0,VLOOKUP($B737,Listen!$A$2:$C$45,3,FALSE))</f>
        <v>0</v>
      </c>
      <c r="T737" s="51">
        <f t="shared" si="132"/>
        <v>0</v>
      </c>
      <c r="U737" s="51">
        <f t="shared" si="131"/>
        <v>0</v>
      </c>
      <c r="V737" s="51">
        <f t="shared" si="131"/>
        <v>0</v>
      </c>
      <c r="W737" s="51">
        <f t="shared" si="131"/>
        <v>0</v>
      </c>
      <c r="X737" s="51">
        <f t="shared" si="131"/>
        <v>0</v>
      </c>
      <c r="Y737" s="51">
        <f t="shared" si="131"/>
        <v>0</v>
      </c>
      <c r="Z737" s="51">
        <f t="shared" si="131"/>
        <v>0</v>
      </c>
      <c r="AA737" s="53">
        <f t="shared" si="130"/>
        <v>0</v>
      </c>
      <c r="AB737" s="53">
        <f>IF(C737=A_Stammdaten!$B$12,D_SAV!$Q737-D_SAV!$AC737,HLOOKUP(A_Stammdaten!$B$12-1,$AD$4:$AJ$1000,ROW(C737)-3,FALSE)-$AC737)</f>
        <v>0</v>
      </c>
      <c r="AC737" s="53">
        <f>HLOOKUP(A_Stammdaten!$B$12,$AD$4:$AJ$1000,ROW(C737)-3,FALSE)</f>
        <v>0</v>
      </c>
      <c r="AD737" s="53">
        <f t="shared" si="133"/>
        <v>0</v>
      </c>
      <c r="AE737" s="53">
        <f t="shared" si="134"/>
        <v>0</v>
      </c>
      <c r="AF737" s="53">
        <f t="shared" si="135"/>
        <v>0</v>
      </c>
      <c r="AG737" s="53">
        <f t="shared" si="136"/>
        <v>0</v>
      </c>
      <c r="AH737" s="53">
        <f t="shared" si="137"/>
        <v>0</v>
      </c>
      <c r="AI737" s="53">
        <f t="shared" si="138"/>
        <v>0</v>
      </c>
      <c r="AJ737" s="53">
        <f t="shared" si="139"/>
        <v>0</v>
      </c>
    </row>
    <row r="738" spans="1:36" x14ac:dyDescent="0.25">
      <c r="A738" s="19"/>
      <c r="B738" s="19"/>
      <c r="C738" s="37"/>
      <c r="D738" s="19"/>
      <c r="E738" s="19"/>
      <c r="F738" s="19"/>
      <c r="G738" s="19"/>
      <c r="H738" s="19"/>
      <c r="I738" s="19"/>
      <c r="J738" s="19"/>
      <c r="K738" s="19"/>
      <c r="L738" s="19"/>
      <c r="M738" s="81">
        <f>IF(C738&gt;A_Stammdaten!$B$12,0,SUM(D738,E738,G738,I738:J738)-SUM(F738,H738,K738:L738))</f>
        <v>0</v>
      </c>
      <c r="N738" s="19"/>
      <c r="O738" s="19"/>
      <c r="P738" s="19"/>
      <c r="Q738" s="81">
        <f t="shared" si="140"/>
        <v>0</v>
      </c>
      <c r="R738" s="82">
        <f>IF(ISBLANK($B738),0,VLOOKUP($B738,Listen!$A$2:$C$45,2,FALSE))</f>
        <v>0</v>
      </c>
      <c r="S738" s="82">
        <f>IF(ISBLANK($B738),0,VLOOKUP($B738,Listen!$A$2:$C$45,3,FALSE))</f>
        <v>0</v>
      </c>
      <c r="T738" s="51">
        <f t="shared" si="132"/>
        <v>0</v>
      </c>
      <c r="U738" s="51">
        <f t="shared" si="131"/>
        <v>0</v>
      </c>
      <c r="V738" s="51">
        <f t="shared" si="131"/>
        <v>0</v>
      </c>
      <c r="W738" s="51">
        <f t="shared" si="131"/>
        <v>0</v>
      </c>
      <c r="X738" s="51">
        <f t="shared" si="131"/>
        <v>0</v>
      </c>
      <c r="Y738" s="51">
        <f t="shared" si="131"/>
        <v>0</v>
      </c>
      <c r="Z738" s="51">
        <f t="shared" si="131"/>
        <v>0</v>
      </c>
      <c r="AA738" s="53">
        <f t="shared" si="130"/>
        <v>0</v>
      </c>
      <c r="AB738" s="53">
        <f>IF(C738=A_Stammdaten!$B$12,D_SAV!$Q738-D_SAV!$AC738,HLOOKUP(A_Stammdaten!$B$12-1,$AD$4:$AJ$1000,ROW(C738)-3,FALSE)-$AC738)</f>
        <v>0</v>
      </c>
      <c r="AC738" s="53">
        <f>HLOOKUP(A_Stammdaten!$B$12,$AD$4:$AJ$1000,ROW(C738)-3,FALSE)</f>
        <v>0</v>
      </c>
      <c r="AD738" s="53">
        <f t="shared" si="133"/>
        <v>0</v>
      </c>
      <c r="AE738" s="53">
        <f t="shared" si="134"/>
        <v>0</v>
      </c>
      <c r="AF738" s="53">
        <f t="shared" si="135"/>
        <v>0</v>
      </c>
      <c r="AG738" s="53">
        <f t="shared" si="136"/>
        <v>0</v>
      </c>
      <c r="AH738" s="53">
        <f t="shared" si="137"/>
        <v>0</v>
      </c>
      <c r="AI738" s="53">
        <f t="shared" si="138"/>
        <v>0</v>
      </c>
      <c r="AJ738" s="53">
        <f t="shared" si="139"/>
        <v>0</v>
      </c>
    </row>
    <row r="739" spans="1:36" x14ac:dyDescent="0.25">
      <c r="A739" s="19"/>
      <c r="B739" s="19"/>
      <c r="C739" s="37"/>
      <c r="D739" s="19"/>
      <c r="E739" s="19"/>
      <c r="F739" s="19"/>
      <c r="G739" s="19"/>
      <c r="H739" s="19"/>
      <c r="I739" s="19"/>
      <c r="J739" s="19"/>
      <c r="K739" s="19"/>
      <c r="L739" s="19"/>
      <c r="M739" s="81">
        <f>IF(C739&gt;A_Stammdaten!$B$12,0,SUM(D739,E739,G739,I739:J739)-SUM(F739,H739,K739:L739))</f>
        <v>0</v>
      </c>
      <c r="N739" s="19"/>
      <c r="O739" s="19"/>
      <c r="P739" s="19"/>
      <c r="Q739" s="81">
        <f t="shared" si="140"/>
        <v>0</v>
      </c>
      <c r="R739" s="82">
        <f>IF(ISBLANK($B739),0,VLOOKUP($B739,Listen!$A$2:$C$45,2,FALSE))</f>
        <v>0</v>
      </c>
      <c r="S739" s="82">
        <f>IF(ISBLANK($B739),0,VLOOKUP($B739,Listen!$A$2:$C$45,3,FALSE))</f>
        <v>0</v>
      </c>
      <c r="T739" s="51">
        <f t="shared" si="132"/>
        <v>0</v>
      </c>
      <c r="U739" s="51">
        <f t="shared" si="131"/>
        <v>0</v>
      </c>
      <c r="V739" s="51">
        <f t="shared" si="131"/>
        <v>0</v>
      </c>
      <c r="W739" s="51">
        <f t="shared" si="131"/>
        <v>0</v>
      </c>
      <c r="X739" s="51">
        <f t="shared" si="131"/>
        <v>0</v>
      </c>
      <c r="Y739" s="51">
        <f t="shared" si="131"/>
        <v>0</v>
      </c>
      <c r="Z739" s="51">
        <f t="shared" si="131"/>
        <v>0</v>
      </c>
      <c r="AA739" s="53">
        <f t="shared" ref="AA739:AA802" si="141">AC739+AB739</f>
        <v>0</v>
      </c>
      <c r="AB739" s="53">
        <f>IF(C739=A_Stammdaten!$B$12,D_SAV!$Q739-D_SAV!$AC739,HLOOKUP(A_Stammdaten!$B$12-1,$AD$4:$AJ$1000,ROW(C739)-3,FALSE)-$AC739)</f>
        <v>0</v>
      </c>
      <c r="AC739" s="53">
        <f>HLOOKUP(A_Stammdaten!$B$12,$AD$4:$AJ$1000,ROW(C739)-3,FALSE)</f>
        <v>0</v>
      </c>
      <c r="AD739" s="53">
        <f t="shared" si="133"/>
        <v>0</v>
      </c>
      <c r="AE739" s="53">
        <f t="shared" si="134"/>
        <v>0</v>
      </c>
      <c r="AF739" s="53">
        <f t="shared" si="135"/>
        <v>0</v>
      </c>
      <c r="AG739" s="53">
        <f t="shared" si="136"/>
        <v>0</v>
      </c>
      <c r="AH739" s="53">
        <f t="shared" si="137"/>
        <v>0</v>
      </c>
      <c r="AI739" s="53">
        <f t="shared" si="138"/>
        <v>0</v>
      </c>
      <c r="AJ739" s="53">
        <f t="shared" si="139"/>
        <v>0</v>
      </c>
    </row>
    <row r="740" spans="1:36" x14ac:dyDescent="0.25">
      <c r="A740" s="19"/>
      <c r="B740" s="19"/>
      <c r="C740" s="37"/>
      <c r="D740" s="19"/>
      <c r="E740" s="19"/>
      <c r="F740" s="19"/>
      <c r="G740" s="19"/>
      <c r="H740" s="19"/>
      <c r="I740" s="19"/>
      <c r="J740" s="19"/>
      <c r="K740" s="19"/>
      <c r="L740" s="19"/>
      <c r="M740" s="81">
        <f>IF(C740&gt;A_Stammdaten!$B$12,0,SUM(D740,E740,G740,I740:J740)-SUM(F740,H740,K740:L740))</f>
        <v>0</v>
      </c>
      <c r="N740" s="19"/>
      <c r="O740" s="19"/>
      <c r="P740" s="19"/>
      <c r="Q740" s="81">
        <f t="shared" si="140"/>
        <v>0</v>
      </c>
      <c r="R740" s="82">
        <f>IF(ISBLANK($B740),0,VLOOKUP($B740,Listen!$A$2:$C$45,2,FALSE))</f>
        <v>0</v>
      </c>
      <c r="S740" s="82">
        <f>IF(ISBLANK($B740),0,VLOOKUP($B740,Listen!$A$2:$C$45,3,FALSE))</f>
        <v>0</v>
      </c>
      <c r="T740" s="51">
        <f t="shared" si="132"/>
        <v>0</v>
      </c>
      <c r="U740" s="51">
        <f t="shared" si="131"/>
        <v>0</v>
      </c>
      <c r="V740" s="51">
        <f t="shared" si="131"/>
        <v>0</v>
      </c>
      <c r="W740" s="51">
        <f t="shared" si="131"/>
        <v>0</v>
      </c>
      <c r="X740" s="51">
        <f t="shared" si="131"/>
        <v>0</v>
      </c>
      <c r="Y740" s="51">
        <f t="shared" si="131"/>
        <v>0</v>
      </c>
      <c r="Z740" s="51">
        <f t="shared" si="131"/>
        <v>0</v>
      </c>
      <c r="AA740" s="53">
        <f t="shared" si="141"/>
        <v>0</v>
      </c>
      <c r="AB740" s="53">
        <f>IF(C740=A_Stammdaten!$B$12,D_SAV!$Q740-D_SAV!$AC740,HLOOKUP(A_Stammdaten!$B$12-1,$AD$4:$AJ$1000,ROW(C740)-3,FALSE)-$AC740)</f>
        <v>0</v>
      </c>
      <c r="AC740" s="53">
        <f>HLOOKUP(A_Stammdaten!$B$12,$AD$4:$AJ$1000,ROW(C740)-3,FALSE)</f>
        <v>0</v>
      </c>
      <c r="AD740" s="53">
        <f t="shared" si="133"/>
        <v>0</v>
      </c>
      <c r="AE740" s="53">
        <f t="shared" si="134"/>
        <v>0</v>
      </c>
      <c r="AF740" s="53">
        <f t="shared" si="135"/>
        <v>0</v>
      </c>
      <c r="AG740" s="53">
        <f t="shared" si="136"/>
        <v>0</v>
      </c>
      <c r="AH740" s="53">
        <f t="shared" si="137"/>
        <v>0</v>
      </c>
      <c r="AI740" s="53">
        <f t="shared" si="138"/>
        <v>0</v>
      </c>
      <c r="AJ740" s="53">
        <f t="shared" si="139"/>
        <v>0</v>
      </c>
    </row>
    <row r="741" spans="1:36" x14ac:dyDescent="0.25">
      <c r="A741" s="19"/>
      <c r="B741" s="19"/>
      <c r="C741" s="37"/>
      <c r="D741" s="19"/>
      <c r="E741" s="19"/>
      <c r="F741" s="19"/>
      <c r="G741" s="19"/>
      <c r="H741" s="19"/>
      <c r="I741" s="19"/>
      <c r="J741" s="19"/>
      <c r="K741" s="19"/>
      <c r="L741" s="19"/>
      <c r="M741" s="81">
        <f>IF(C741&gt;A_Stammdaten!$B$12,0,SUM(D741,E741,G741,I741:J741)-SUM(F741,H741,K741:L741))</f>
        <v>0</v>
      </c>
      <c r="N741" s="19"/>
      <c r="O741" s="19"/>
      <c r="P741" s="19"/>
      <c r="Q741" s="81">
        <f t="shared" si="140"/>
        <v>0</v>
      </c>
      <c r="R741" s="82">
        <f>IF(ISBLANK($B741),0,VLOOKUP($B741,Listen!$A$2:$C$45,2,FALSE))</f>
        <v>0</v>
      </c>
      <c r="S741" s="82">
        <f>IF(ISBLANK($B741),0,VLOOKUP($B741,Listen!$A$2:$C$45,3,FALSE))</f>
        <v>0</v>
      </c>
      <c r="T741" s="51">
        <f t="shared" si="132"/>
        <v>0</v>
      </c>
      <c r="U741" s="51">
        <f t="shared" si="131"/>
        <v>0</v>
      </c>
      <c r="V741" s="51">
        <f t="shared" si="131"/>
        <v>0</v>
      </c>
      <c r="W741" s="51">
        <f t="shared" si="131"/>
        <v>0</v>
      </c>
      <c r="X741" s="51">
        <f t="shared" si="131"/>
        <v>0</v>
      </c>
      <c r="Y741" s="51">
        <f t="shared" si="131"/>
        <v>0</v>
      </c>
      <c r="Z741" s="51">
        <f t="shared" si="131"/>
        <v>0</v>
      </c>
      <c r="AA741" s="53">
        <f t="shared" si="141"/>
        <v>0</v>
      </c>
      <c r="AB741" s="53">
        <f>IF(C741=A_Stammdaten!$B$12,D_SAV!$Q741-D_SAV!$AC741,HLOOKUP(A_Stammdaten!$B$12-1,$AD$4:$AJ$1000,ROW(C741)-3,FALSE)-$AC741)</f>
        <v>0</v>
      </c>
      <c r="AC741" s="53">
        <f>HLOOKUP(A_Stammdaten!$B$12,$AD$4:$AJ$1000,ROW(C741)-3,FALSE)</f>
        <v>0</v>
      </c>
      <c r="AD741" s="53">
        <f t="shared" si="133"/>
        <v>0</v>
      </c>
      <c r="AE741" s="53">
        <f t="shared" si="134"/>
        <v>0</v>
      </c>
      <c r="AF741" s="53">
        <f t="shared" si="135"/>
        <v>0</v>
      </c>
      <c r="AG741" s="53">
        <f t="shared" si="136"/>
        <v>0</v>
      </c>
      <c r="AH741" s="53">
        <f t="shared" si="137"/>
        <v>0</v>
      </c>
      <c r="AI741" s="53">
        <f t="shared" si="138"/>
        <v>0</v>
      </c>
      <c r="AJ741" s="53">
        <f t="shared" si="139"/>
        <v>0</v>
      </c>
    </row>
    <row r="742" spans="1:36" x14ac:dyDescent="0.25">
      <c r="A742" s="19"/>
      <c r="B742" s="19"/>
      <c r="C742" s="37"/>
      <c r="D742" s="19"/>
      <c r="E742" s="19"/>
      <c r="F742" s="19"/>
      <c r="G742" s="19"/>
      <c r="H742" s="19"/>
      <c r="I742" s="19"/>
      <c r="J742" s="19"/>
      <c r="K742" s="19"/>
      <c r="L742" s="19"/>
      <c r="M742" s="81">
        <f>IF(C742&gt;A_Stammdaten!$B$12,0,SUM(D742,E742,G742,I742:J742)-SUM(F742,H742,K742:L742))</f>
        <v>0</v>
      </c>
      <c r="N742" s="19"/>
      <c r="O742" s="19"/>
      <c r="P742" s="19"/>
      <c r="Q742" s="81">
        <f t="shared" si="140"/>
        <v>0</v>
      </c>
      <c r="R742" s="82">
        <f>IF(ISBLANK($B742),0,VLOOKUP($B742,Listen!$A$2:$C$45,2,FALSE))</f>
        <v>0</v>
      </c>
      <c r="S742" s="82">
        <f>IF(ISBLANK($B742),0,VLOOKUP($B742,Listen!$A$2:$C$45,3,FALSE))</f>
        <v>0</v>
      </c>
      <c r="T742" s="51">
        <f t="shared" si="132"/>
        <v>0</v>
      </c>
      <c r="U742" s="51">
        <f t="shared" si="131"/>
        <v>0</v>
      </c>
      <c r="V742" s="51">
        <f t="shared" si="131"/>
        <v>0</v>
      </c>
      <c r="W742" s="51">
        <f t="shared" si="131"/>
        <v>0</v>
      </c>
      <c r="X742" s="51">
        <f t="shared" si="131"/>
        <v>0</v>
      </c>
      <c r="Y742" s="51">
        <f t="shared" si="131"/>
        <v>0</v>
      </c>
      <c r="Z742" s="51">
        <f t="shared" si="131"/>
        <v>0</v>
      </c>
      <c r="AA742" s="53">
        <f t="shared" si="141"/>
        <v>0</v>
      </c>
      <c r="AB742" s="53">
        <f>IF(C742=A_Stammdaten!$B$12,D_SAV!$Q742-D_SAV!$AC742,HLOOKUP(A_Stammdaten!$B$12-1,$AD$4:$AJ$1000,ROW(C742)-3,FALSE)-$AC742)</f>
        <v>0</v>
      </c>
      <c r="AC742" s="53">
        <f>HLOOKUP(A_Stammdaten!$B$12,$AD$4:$AJ$1000,ROW(C742)-3,FALSE)</f>
        <v>0</v>
      </c>
      <c r="AD742" s="53">
        <f t="shared" si="133"/>
        <v>0</v>
      </c>
      <c r="AE742" s="53">
        <f t="shared" si="134"/>
        <v>0</v>
      </c>
      <c r="AF742" s="53">
        <f t="shared" si="135"/>
        <v>0</v>
      </c>
      <c r="AG742" s="53">
        <f t="shared" si="136"/>
        <v>0</v>
      </c>
      <c r="AH742" s="53">
        <f t="shared" si="137"/>
        <v>0</v>
      </c>
      <c r="AI742" s="53">
        <f t="shared" si="138"/>
        <v>0</v>
      </c>
      <c r="AJ742" s="53">
        <f t="shared" si="139"/>
        <v>0</v>
      </c>
    </row>
    <row r="743" spans="1:36" x14ac:dyDescent="0.25">
      <c r="A743" s="19"/>
      <c r="B743" s="19"/>
      <c r="C743" s="37"/>
      <c r="D743" s="19"/>
      <c r="E743" s="19"/>
      <c r="F743" s="19"/>
      <c r="G743" s="19"/>
      <c r="H743" s="19"/>
      <c r="I743" s="19"/>
      <c r="J743" s="19"/>
      <c r="K743" s="19"/>
      <c r="L743" s="19"/>
      <c r="M743" s="81">
        <f>IF(C743&gt;A_Stammdaten!$B$12,0,SUM(D743,E743,G743,I743:J743)-SUM(F743,H743,K743:L743))</f>
        <v>0</v>
      </c>
      <c r="N743" s="19"/>
      <c r="O743" s="19"/>
      <c r="P743" s="19"/>
      <c r="Q743" s="81">
        <f t="shared" si="140"/>
        <v>0</v>
      </c>
      <c r="R743" s="82">
        <f>IF(ISBLANK($B743),0,VLOOKUP($B743,Listen!$A$2:$C$45,2,FALSE))</f>
        <v>0</v>
      </c>
      <c r="S743" s="82">
        <f>IF(ISBLANK($B743),0,VLOOKUP($B743,Listen!$A$2:$C$45,3,FALSE))</f>
        <v>0</v>
      </c>
      <c r="T743" s="51">
        <f t="shared" si="132"/>
        <v>0</v>
      </c>
      <c r="U743" s="51">
        <f t="shared" si="131"/>
        <v>0</v>
      </c>
      <c r="V743" s="51">
        <f t="shared" si="131"/>
        <v>0</v>
      </c>
      <c r="W743" s="51">
        <f t="shared" si="131"/>
        <v>0</v>
      </c>
      <c r="X743" s="51">
        <f t="shared" si="131"/>
        <v>0</v>
      </c>
      <c r="Y743" s="51">
        <f t="shared" si="131"/>
        <v>0</v>
      </c>
      <c r="Z743" s="51">
        <f t="shared" si="131"/>
        <v>0</v>
      </c>
      <c r="AA743" s="53">
        <f t="shared" si="141"/>
        <v>0</v>
      </c>
      <c r="AB743" s="53">
        <f>IF(C743=A_Stammdaten!$B$12,D_SAV!$Q743-D_SAV!$AC743,HLOOKUP(A_Stammdaten!$B$12-1,$AD$4:$AJ$1000,ROW(C743)-3,FALSE)-$AC743)</f>
        <v>0</v>
      </c>
      <c r="AC743" s="53">
        <f>HLOOKUP(A_Stammdaten!$B$12,$AD$4:$AJ$1000,ROW(C743)-3,FALSE)</f>
        <v>0</v>
      </c>
      <c r="AD743" s="53">
        <f t="shared" si="133"/>
        <v>0</v>
      </c>
      <c r="AE743" s="53">
        <f t="shared" si="134"/>
        <v>0</v>
      </c>
      <c r="AF743" s="53">
        <f t="shared" si="135"/>
        <v>0</v>
      </c>
      <c r="AG743" s="53">
        <f t="shared" si="136"/>
        <v>0</v>
      </c>
      <c r="AH743" s="53">
        <f t="shared" si="137"/>
        <v>0</v>
      </c>
      <c r="AI743" s="53">
        <f t="shared" si="138"/>
        <v>0</v>
      </c>
      <c r="AJ743" s="53">
        <f t="shared" si="139"/>
        <v>0</v>
      </c>
    </row>
    <row r="744" spans="1:36" x14ac:dyDescent="0.25">
      <c r="A744" s="19"/>
      <c r="B744" s="19"/>
      <c r="C744" s="37"/>
      <c r="D744" s="19"/>
      <c r="E744" s="19"/>
      <c r="F744" s="19"/>
      <c r="G744" s="19"/>
      <c r="H744" s="19"/>
      <c r="I744" s="19"/>
      <c r="J744" s="19"/>
      <c r="K744" s="19"/>
      <c r="L744" s="19"/>
      <c r="M744" s="81">
        <f>IF(C744&gt;A_Stammdaten!$B$12,0,SUM(D744,E744,G744,I744:J744)-SUM(F744,H744,K744:L744))</f>
        <v>0</v>
      </c>
      <c r="N744" s="19"/>
      <c r="O744" s="19"/>
      <c r="P744" s="19"/>
      <c r="Q744" s="81">
        <f t="shared" si="140"/>
        <v>0</v>
      </c>
      <c r="R744" s="82">
        <f>IF(ISBLANK($B744),0,VLOOKUP($B744,Listen!$A$2:$C$45,2,FALSE))</f>
        <v>0</v>
      </c>
      <c r="S744" s="82">
        <f>IF(ISBLANK($B744),0,VLOOKUP($B744,Listen!$A$2:$C$45,3,FALSE))</f>
        <v>0</v>
      </c>
      <c r="T744" s="51">
        <f t="shared" si="132"/>
        <v>0</v>
      </c>
      <c r="U744" s="51">
        <f t="shared" si="131"/>
        <v>0</v>
      </c>
      <c r="V744" s="51">
        <f t="shared" si="131"/>
        <v>0</v>
      </c>
      <c r="W744" s="51">
        <f t="shared" si="131"/>
        <v>0</v>
      </c>
      <c r="X744" s="51">
        <f t="shared" si="131"/>
        <v>0</v>
      </c>
      <c r="Y744" s="51">
        <f t="shared" si="131"/>
        <v>0</v>
      </c>
      <c r="Z744" s="51">
        <f t="shared" si="131"/>
        <v>0</v>
      </c>
      <c r="AA744" s="53">
        <f t="shared" si="141"/>
        <v>0</v>
      </c>
      <c r="AB744" s="53">
        <f>IF(C744=A_Stammdaten!$B$12,D_SAV!$Q744-D_SAV!$AC744,HLOOKUP(A_Stammdaten!$B$12-1,$AD$4:$AJ$1000,ROW(C744)-3,FALSE)-$AC744)</f>
        <v>0</v>
      </c>
      <c r="AC744" s="53">
        <f>HLOOKUP(A_Stammdaten!$B$12,$AD$4:$AJ$1000,ROW(C744)-3,FALSE)</f>
        <v>0</v>
      </c>
      <c r="AD744" s="53">
        <f t="shared" si="133"/>
        <v>0</v>
      </c>
      <c r="AE744" s="53">
        <f t="shared" si="134"/>
        <v>0</v>
      </c>
      <c r="AF744" s="53">
        <f t="shared" si="135"/>
        <v>0</v>
      </c>
      <c r="AG744" s="53">
        <f t="shared" si="136"/>
        <v>0</v>
      </c>
      <c r="AH744" s="53">
        <f t="shared" si="137"/>
        <v>0</v>
      </c>
      <c r="AI744" s="53">
        <f t="shared" si="138"/>
        <v>0</v>
      </c>
      <c r="AJ744" s="53">
        <f t="shared" si="139"/>
        <v>0</v>
      </c>
    </row>
    <row r="745" spans="1:36" x14ac:dyDescent="0.25">
      <c r="A745" s="19"/>
      <c r="B745" s="19"/>
      <c r="C745" s="37"/>
      <c r="D745" s="19"/>
      <c r="E745" s="19"/>
      <c r="F745" s="19"/>
      <c r="G745" s="19"/>
      <c r="H745" s="19"/>
      <c r="I745" s="19"/>
      <c r="J745" s="19"/>
      <c r="K745" s="19"/>
      <c r="L745" s="19"/>
      <c r="M745" s="81">
        <f>IF(C745&gt;A_Stammdaten!$B$12,0,SUM(D745,E745,G745,I745:J745)-SUM(F745,H745,K745:L745))</f>
        <v>0</v>
      </c>
      <c r="N745" s="19"/>
      <c r="O745" s="19"/>
      <c r="P745" s="19"/>
      <c r="Q745" s="81">
        <f t="shared" si="140"/>
        <v>0</v>
      </c>
      <c r="R745" s="82">
        <f>IF(ISBLANK($B745),0,VLOOKUP($B745,Listen!$A$2:$C$45,2,FALSE))</f>
        <v>0</v>
      </c>
      <c r="S745" s="82">
        <f>IF(ISBLANK($B745),0,VLOOKUP($B745,Listen!$A$2:$C$45,3,FALSE))</f>
        <v>0</v>
      </c>
      <c r="T745" s="51">
        <f t="shared" si="132"/>
        <v>0</v>
      </c>
      <c r="U745" s="51">
        <f t="shared" si="131"/>
        <v>0</v>
      </c>
      <c r="V745" s="51">
        <f t="shared" si="131"/>
        <v>0</v>
      </c>
      <c r="W745" s="51">
        <f t="shared" si="131"/>
        <v>0</v>
      </c>
      <c r="X745" s="51">
        <f t="shared" si="131"/>
        <v>0</v>
      </c>
      <c r="Y745" s="51">
        <f t="shared" si="131"/>
        <v>0</v>
      </c>
      <c r="Z745" s="51">
        <f t="shared" si="131"/>
        <v>0</v>
      </c>
      <c r="AA745" s="53">
        <f t="shared" si="141"/>
        <v>0</v>
      </c>
      <c r="AB745" s="53">
        <f>IF(C745=A_Stammdaten!$B$12,D_SAV!$Q745-D_SAV!$AC745,HLOOKUP(A_Stammdaten!$B$12-1,$AD$4:$AJ$1000,ROW(C745)-3,FALSE)-$AC745)</f>
        <v>0</v>
      </c>
      <c r="AC745" s="53">
        <f>HLOOKUP(A_Stammdaten!$B$12,$AD$4:$AJ$1000,ROW(C745)-3,FALSE)</f>
        <v>0</v>
      </c>
      <c r="AD745" s="53">
        <f t="shared" si="133"/>
        <v>0</v>
      </c>
      <c r="AE745" s="53">
        <f t="shared" si="134"/>
        <v>0</v>
      </c>
      <c r="AF745" s="53">
        <f t="shared" si="135"/>
        <v>0</v>
      </c>
      <c r="AG745" s="53">
        <f t="shared" si="136"/>
        <v>0</v>
      </c>
      <c r="AH745" s="53">
        <f t="shared" si="137"/>
        <v>0</v>
      </c>
      <c r="AI745" s="53">
        <f t="shared" si="138"/>
        <v>0</v>
      </c>
      <c r="AJ745" s="53">
        <f t="shared" si="139"/>
        <v>0</v>
      </c>
    </row>
    <row r="746" spans="1:36" x14ac:dyDescent="0.25">
      <c r="A746" s="19"/>
      <c r="B746" s="19"/>
      <c r="C746" s="37"/>
      <c r="D746" s="19"/>
      <c r="E746" s="19"/>
      <c r="F746" s="19"/>
      <c r="G746" s="19"/>
      <c r="H746" s="19"/>
      <c r="I746" s="19"/>
      <c r="J746" s="19"/>
      <c r="K746" s="19"/>
      <c r="L746" s="19"/>
      <c r="M746" s="81">
        <f>IF(C746&gt;A_Stammdaten!$B$12,0,SUM(D746,E746,G746,I746:J746)-SUM(F746,H746,K746:L746))</f>
        <v>0</v>
      </c>
      <c r="N746" s="19"/>
      <c r="O746" s="19"/>
      <c r="P746" s="19"/>
      <c r="Q746" s="81">
        <f t="shared" si="140"/>
        <v>0</v>
      </c>
      <c r="R746" s="82">
        <f>IF(ISBLANK($B746),0,VLOOKUP($B746,Listen!$A$2:$C$45,2,FALSE))</f>
        <v>0</v>
      </c>
      <c r="S746" s="82">
        <f>IF(ISBLANK($B746),0,VLOOKUP($B746,Listen!$A$2:$C$45,3,FALSE))</f>
        <v>0</v>
      </c>
      <c r="T746" s="51">
        <f t="shared" si="132"/>
        <v>0</v>
      </c>
      <c r="U746" s="51">
        <f t="shared" si="131"/>
        <v>0</v>
      </c>
      <c r="V746" s="51">
        <f t="shared" si="131"/>
        <v>0</v>
      </c>
      <c r="W746" s="51">
        <f t="shared" si="131"/>
        <v>0</v>
      </c>
      <c r="X746" s="51">
        <f t="shared" si="131"/>
        <v>0</v>
      </c>
      <c r="Y746" s="51">
        <f t="shared" si="131"/>
        <v>0</v>
      </c>
      <c r="Z746" s="51">
        <f t="shared" si="131"/>
        <v>0</v>
      </c>
      <c r="AA746" s="53">
        <f t="shared" si="141"/>
        <v>0</v>
      </c>
      <c r="AB746" s="53">
        <f>IF(C746=A_Stammdaten!$B$12,D_SAV!$Q746-D_SAV!$AC746,HLOOKUP(A_Stammdaten!$B$12-1,$AD$4:$AJ$1000,ROW(C746)-3,FALSE)-$AC746)</f>
        <v>0</v>
      </c>
      <c r="AC746" s="53">
        <f>HLOOKUP(A_Stammdaten!$B$12,$AD$4:$AJ$1000,ROW(C746)-3,FALSE)</f>
        <v>0</v>
      </c>
      <c r="AD746" s="53">
        <f t="shared" si="133"/>
        <v>0</v>
      </c>
      <c r="AE746" s="53">
        <f t="shared" si="134"/>
        <v>0</v>
      </c>
      <c r="AF746" s="53">
        <f t="shared" si="135"/>
        <v>0</v>
      </c>
      <c r="AG746" s="53">
        <f t="shared" si="136"/>
        <v>0</v>
      </c>
      <c r="AH746" s="53">
        <f t="shared" si="137"/>
        <v>0</v>
      </c>
      <c r="AI746" s="53">
        <f t="shared" si="138"/>
        <v>0</v>
      </c>
      <c r="AJ746" s="53">
        <f t="shared" si="139"/>
        <v>0</v>
      </c>
    </row>
    <row r="747" spans="1:36" x14ac:dyDescent="0.25">
      <c r="A747" s="19"/>
      <c r="B747" s="19"/>
      <c r="C747" s="37"/>
      <c r="D747" s="19"/>
      <c r="E747" s="19"/>
      <c r="F747" s="19"/>
      <c r="G747" s="19"/>
      <c r="H747" s="19"/>
      <c r="I747" s="19"/>
      <c r="J747" s="19"/>
      <c r="K747" s="19"/>
      <c r="L747" s="19"/>
      <c r="M747" s="81">
        <f>IF(C747&gt;A_Stammdaten!$B$12,0,SUM(D747,E747,G747,I747:J747)-SUM(F747,H747,K747:L747))</f>
        <v>0</v>
      </c>
      <c r="N747" s="19"/>
      <c r="O747" s="19"/>
      <c r="P747" s="19"/>
      <c r="Q747" s="81">
        <f t="shared" si="140"/>
        <v>0</v>
      </c>
      <c r="R747" s="82">
        <f>IF(ISBLANK($B747),0,VLOOKUP($B747,Listen!$A$2:$C$45,2,FALSE))</f>
        <v>0</v>
      </c>
      <c r="S747" s="82">
        <f>IF(ISBLANK($B747),0,VLOOKUP($B747,Listen!$A$2:$C$45,3,FALSE))</f>
        <v>0</v>
      </c>
      <c r="T747" s="51">
        <f t="shared" si="132"/>
        <v>0</v>
      </c>
      <c r="U747" s="51">
        <f t="shared" si="131"/>
        <v>0</v>
      </c>
      <c r="V747" s="51">
        <f t="shared" si="131"/>
        <v>0</v>
      </c>
      <c r="W747" s="51">
        <f t="shared" si="131"/>
        <v>0</v>
      </c>
      <c r="X747" s="51">
        <f t="shared" si="131"/>
        <v>0</v>
      </c>
      <c r="Y747" s="51">
        <f t="shared" si="131"/>
        <v>0</v>
      </c>
      <c r="Z747" s="51">
        <f t="shared" si="131"/>
        <v>0</v>
      </c>
      <c r="AA747" s="53">
        <f t="shared" si="141"/>
        <v>0</v>
      </c>
      <c r="AB747" s="53">
        <f>IF(C747=A_Stammdaten!$B$12,D_SAV!$Q747-D_SAV!$AC747,HLOOKUP(A_Stammdaten!$B$12-1,$AD$4:$AJ$1000,ROW(C747)-3,FALSE)-$AC747)</f>
        <v>0</v>
      </c>
      <c r="AC747" s="53">
        <f>HLOOKUP(A_Stammdaten!$B$12,$AD$4:$AJ$1000,ROW(C747)-3,FALSE)</f>
        <v>0</v>
      </c>
      <c r="AD747" s="53">
        <f t="shared" si="133"/>
        <v>0</v>
      </c>
      <c r="AE747" s="53">
        <f t="shared" si="134"/>
        <v>0</v>
      </c>
      <c r="AF747" s="53">
        <f t="shared" si="135"/>
        <v>0</v>
      </c>
      <c r="AG747" s="53">
        <f t="shared" si="136"/>
        <v>0</v>
      </c>
      <c r="AH747" s="53">
        <f t="shared" si="137"/>
        <v>0</v>
      </c>
      <c r="AI747" s="53">
        <f t="shared" si="138"/>
        <v>0</v>
      </c>
      <c r="AJ747" s="53">
        <f t="shared" si="139"/>
        <v>0</v>
      </c>
    </row>
    <row r="748" spans="1:36" x14ac:dyDescent="0.25">
      <c r="A748" s="19"/>
      <c r="B748" s="19"/>
      <c r="C748" s="37"/>
      <c r="D748" s="19"/>
      <c r="E748" s="19"/>
      <c r="F748" s="19"/>
      <c r="G748" s="19"/>
      <c r="H748" s="19"/>
      <c r="I748" s="19"/>
      <c r="J748" s="19"/>
      <c r="K748" s="19"/>
      <c r="L748" s="19"/>
      <c r="M748" s="81">
        <f>IF(C748&gt;A_Stammdaten!$B$12,0,SUM(D748,E748,G748,I748:J748)-SUM(F748,H748,K748:L748))</f>
        <v>0</v>
      </c>
      <c r="N748" s="19"/>
      <c r="O748" s="19"/>
      <c r="P748" s="19"/>
      <c r="Q748" s="81">
        <f t="shared" si="140"/>
        <v>0</v>
      </c>
      <c r="R748" s="82">
        <f>IF(ISBLANK($B748),0,VLOOKUP($B748,Listen!$A$2:$C$45,2,FALSE))</f>
        <v>0</v>
      </c>
      <c r="S748" s="82">
        <f>IF(ISBLANK($B748),0,VLOOKUP($B748,Listen!$A$2:$C$45,3,FALSE))</f>
        <v>0</v>
      </c>
      <c r="T748" s="51">
        <f t="shared" si="132"/>
        <v>0</v>
      </c>
      <c r="U748" s="51">
        <f t="shared" si="131"/>
        <v>0</v>
      </c>
      <c r="V748" s="51">
        <f t="shared" si="131"/>
        <v>0</v>
      </c>
      <c r="W748" s="51">
        <f t="shared" ref="U748:Z790" si="142">$R748</f>
        <v>0</v>
      </c>
      <c r="X748" s="51">
        <f t="shared" si="142"/>
        <v>0</v>
      </c>
      <c r="Y748" s="51">
        <f t="shared" si="142"/>
        <v>0</v>
      </c>
      <c r="Z748" s="51">
        <f t="shared" si="142"/>
        <v>0</v>
      </c>
      <c r="AA748" s="53">
        <f t="shared" si="141"/>
        <v>0</v>
      </c>
      <c r="AB748" s="53">
        <f>IF(C748=A_Stammdaten!$B$12,D_SAV!$Q748-D_SAV!$AC748,HLOOKUP(A_Stammdaten!$B$12-1,$AD$4:$AJ$1000,ROW(C748)-3,FALSE)-$AC748)</f>
        <v>0</v>
      </c>
      <c r="AC748" s="53">
        <f>HLOOKUP(A_Stammdaten!$B$12,$AD$4:$AJ$1000,ROW(C748)-3,FALSE)</f>
        <v>0</v>
      </c>
      <c r="AD748" s="53">
        <f t="shared" si="133"/>
        <v>0</v>
      </c>
      <c r="AE748" s="53">
        <f t="shared" si="134"/>
        <v>0</v>
      </c>
      <c r="AF748" s="53">
        <f t="shared" si="135"/>
        <v>0</v>
      </c>
      <c r="AG748" s="53">
        <f t="shared" si="136"/>
        <v>0</v>
      </c>
      <c r="AH748" s="53">
        <f t="shared" si="137"/>
        <v>0</v>
      </c>
      <c r="AI748" s="53">
        <f t="shared" si="138"/>
        <v>0</v>
      </c>
      <c r="AJ748" s="53">
        <f t="shared" si="139"/>
        <v>0</v>
      </c>
    </row>
    <row r="749" spans="1:36" x14ac:dyDescent="0.25">
      <c r="A749" s="19"/>
      <c r="B749" s="19"/>
      <c r="C749" s="37"/>
      <c r="D749" s="19"/>
      <c r="E749" s="19"/>
      <c r="F749" s="19"/>
      <c r="G749" s="19"/>
      <c r="H749" s="19"/>
      <c r="I749" s="19"/>
      <c r="J749" s="19"/>
      <c r="K749" s="19"/>
      <c r="L749" s="19"/>
      <c r="M749" s="81">
        <f>IF(C749&gt;A_Stammdaten!$B$12,0,SUM(D749,E749,G749,I749:J749)-SUM(F749,H749,K749:L749))</f>
        <v>0</v>
      </c>
      <c r="N749" s="19"/>
      <c r="O749" s="19"/>
      <c r="P749" s="19"/>
      <c r="Q749" s="81">
        <f t="shared" si="140"/>
        <v>0</v>
      </c>
      <c r="R749" s="82">
        <f>IF(ISBLANK($B749),0,VLOOKUP($B749,Listen!$A$2:$C$45,2,FALSE))</f>
        <v>0</v>
      </c>
      <c r="S749" s="82">
        <f>IF(ISBLANK($B749),0,VLOOKUP($B749,Listen!$A$2:$C$45,3,FALSE))</f>
        <v>0</v>
      </c>
      <c r="T749" s="51">
        <f t="shared" si="132"/>
        <v>0</v>
      </c>
      <c r="U749" s="51">
        <f t="shared" si="142"/>
        <v>0</v>
      </c>
      <c r="V749" s="51">
        <f t="shared" si="142"/>
        <v>0</v>
      </c>
      <c r="W749" s="51">
        <f t="shared" si="142"/>
        <v>0</v>
      </c>
      <c r="X749" s="51">
        <f t="shared" si="142"/>
        <v>0</v>
      </c>
      <c r="Y749" s="51">
        <f t="shared" si="142"/>
        <v>0</v>
      </c>
      <c r="Z749" s="51">
        <f t="shared" si="142"/>
        <v>0</v>
      </c>
      <c r="AA749" s="53">
        <f t="shared" si="141"/>
        <v>0</v>
      </c>
      <c r="AB749" s="53">
        <f>IF(C749=A_Stammdaten!$B$12,D_SAV!$Q749-D_SAV!$AC749,HLOOKUP(A_Stammdaten!$B$12-1,$AD$4:$AJ$1000,ROW(C749)-3,FALSE)-$AC749)</f>
        <v>0</v>
      </c>
      <c r="AC749" s="53">
        <f>HLOOKUP(A_Stammdaten!$B$12,$AD$4:$AJ$1000,ROW(C749)-3,FALSE)</f>
        <v>0</v>
      </c>
      <c r="AD749" s="53">
        <f t="shared" si="133"/>
        <v>0</v>
      </c>
      <c r="AE749" s="53">
        <f t="shared" si="134"/>
        <v>0</v>
      </c>
      <c r="AF749" s="53">
        <f t="shared" si="135"/>
        <v>0</v>
      </c>
      <c r="AG749" s="53">
        <f t="shared" si="136"/>
        <v>0</v>
      </c>
      <c r="AH749" s="53">
        <f t="shared" si="137"/>
        <v>0</v>
      </c>
      <c r="AI749" s="53">
        <f t="shared" si="138"/>
        <v>0</v>
      </c>
      <c r="AJ749" s="53">
        <f t="shared" si="139"/>
        <v>0</v>
      </c>
    </row>
    <row r="750" spans="1:36" x14ac:dyDescent="0.25">
      <c r="A750" s="19"/>
      <c r="B750" s="19"/>
      <c r="C750" s="37"/>
      <c r="D750" s="19"/>
      <c r="E750" s="19"/>
      <c r="F750" s="19"/>
      <c r="G750" s="19"/>
      <c r="H750" s="19"/>
      <c r="I750" s="19"/>
      <c r="J750" s="19"/>
      <c r="K750" s="19"/>
      <c r="L750" s="19"/>
      <c r="M750" s="81">
        <f>IF(C750&gt;A_Stammdaten!$B$12,0,SUM(D750,E750,G750,I750:J750)-SUM(F750,H750,K750:L750))</f>
        <v>0</v>
      </c>
      <c r="N750" s="19"/>
      <c r="O750" s="19"/>
      <c r="P750" s="19"/>
      <c r="Q750" s="81">
        <f t="shared" si="140"/>
        <v>0</v>
      </c>
      <c r="R750" s="82">
        <f>IF(ISBLANK($B750),0,VLOOKUP($B750,Listen!$A$2:$C$45,2,FALSE))</f>
        <v>0</v>
      </c>
      <c r="S750" s="82">
        <f>IF(ISBLANK($B750),0,VLOOKUP($B750,Listen!$A$2:$C$45,3,FALSE))</f>
        <v>0</v>
      </c>
      <c r="T750" s="51">
        <f t="shared" si="132"/>
        <v>0</v>
      </c>
      <c r="U750" s="51">
        <f t="shared" si="142"/>
        <v>0</v>
      </c>
      <c r="V750" s="51">
        <f t="shared" si="142"/>
        <v>0</v>
      </c>
      <c r="W750" s="51">
        <f t="shared" si="142"/>
        <v>0</v>
      </c>
      <c r="X750" s="51">
        <f t="shared" si="142"/>
        <v>0</v>
      </c>
      <c r="Y750" s="51">
        <f t="shared" si="142"/>
        <v>0</v>
      </c>
      <c r="Z750" s="51">
        <f t="shared" si="142"/>
        <v>0</v>
      </c>
      <c r="AA750" s="53">
        <f t="shared" si="141"/>
        <v>0</v>
      </c>
      <c r="AB750" s="53">
        <f>IF(C750=A_Stammdaten!$B$12,D_SAV!$Q750-D_SAV!$AC750,HLOOKUP(A_Stammdaten!$B$12-1,$AD$4:$AJ$1000,ROW(C750)-3,FALSE)-$AC750)</f>
        <v>0</v>
      </c>
      <c r="AC750" s="53">
        <f>HLOOKUP(A_Stammdaten!$B$12,$AD$4:$AJ$1000,ROW(C750)-3,FALSE)</f>
        <v>0</v>
      </c>
      <c r="AD750" s="53">
        <f t="shared" si="133"/>
        <v>0</v>
      </c>
      <c r="AE750" s="53">
        <f t="shared" si="134"/>
        <v>0</v>
      </c>
      <c r="AF750" s="53">
        <f t="shared" si="135"/>
        <v>0</v>
      </c>
      <c r="AG750" s="53">
        <f t="shared" si="136"/>
        <v>0</v>
      </c>
      <c r="AH750" s="53">
        <f t="shared" si="137"/>
        <v>0</v>
      </c>
      <c r="AI750" s="53">
        <f t="shared" si="138"/>
        <v>0</v>
      </c>
      <c r="AJ750" s="53">
        <f t="shared" si="139"/>
        <v>0</v>
      </c>
    </row>
    <row r="751" spans="1:36" x14ac:dyDescent="0.25">
      <c r="A751" s="19"/>
      <c r="B751" s="19"/>
      <c r="C751" s="37"/>
      <c r="D751" s="19"/>
      <c r="E751" s="19"/>
      <c r="F751" s="19"/>
      <c r="G751" s="19"/>
      <c r="H751" s="19"/>
      <c r="I751" s="19"/>
      <c r="J751" s="19"/>
      <c r="K751" s="19"/>
      <c r="L751" s="19"/>
      <c r="M751" s="81">
        <f>IF(C751&gt;A_Stammdaten!$B$12,0,SUM(D751,E751,G751,I751:J751)-SUM(F751,H751,K751:L751))</f>
        <v>0</v>
      </c>
      <c r="N751" s="19"/>
      <c r="O751" s="19"/>
      <c r="P751" s="19"/>
      <c r="Q751" s="81">
        <f t="shared" si="140"/>
        <v>0</v>
      </c>
      <c r="R751" s="82">
        <f>IF(ISBLANK($B751),0,VLOOKUP($B751,Listen!$A$2:$C$45,2,FALSE))</f>
        <v>0</v>
      </c>
      <c r="S751" s="82">
        <f>IF(ISBLANK($B751),0,VLOOKUP($B751,Listen!$A$2:$C$45,3,FALSE))</f>
        <v>0</v>
      </c>
      <c r="T751" s="51">
        <f t="shared" si="132"/>
        <v>0</v>
      </c>
      <c r="U751" s="51">
        <f t="shared" si="142"/>
        <v>0</v>
      </c>
      <c r="V751" s="51">
        <f t="shared" si="142"/>
        <v>0</v>
      </c>
      <c r="W751" s="51">
        <f t="shared" si="142"/>
        <v>0</v>
      </c>
      <c r="X751" s="51">
        <f t="shared" si="142"/>
        <v>0</v>
      </c>
      <c r="Y751" s="51">
        <f t="shared" si="142"/>
        <v>0</v>
      </c>
      <c r="Z751" s="51">
        <f t="shared" si="142"/>
        <v>0</v>
      </c>
      <c r="AA751" s="53">
        <f t="shared" si="141"/>
        <v>0</v>
      </c>
      <c r="AB751" s="53">
        <f>IF(C751=A_Stammdaten!$B$12,D_SAV!$Q751-D_SAV!$AC751,HLOOKUP(A_Stammdaten!$B$12-1,$AD$4:$AJ$1000,ROW(C751)-3,FALSE)-$AC751)</f>
        <v>0</v>
      </c>
      <c r="AC751" s="53">
        <f>HLOOKUP(A_Stammdaten!$B$12,$AD$4:$AJ$1000,ROW(C751)-3,FALSE)</f>
        <v>0</v>
      </c>
      <c r="AD751" s="53">
        <f t="shared" si="133"/>
        <v>0</v>
      </c>
      <c r="AE751" s="53">
        <f t="shared" si="134"/>
        <v>0</v>
      </c>
      <c r="AF751" s="53">
        <f t="shared" si="135"/>
        <v>0</v>
      </c>
      <c r="AG751" s="53">
        <f t="shared" si="136"/>
        <v>0</v>
      </c>
      <c r="AH751" s="53">
        <f t="shared" si="137"/>
        <v>0</v>
      </c>
      <c r="AI751" s="53">
        <f t="shared" si="138"/>
        <v>0</v>
      </c>
      <c r="AJ751" s="53">
        <f t="shared" si="139"/>
        <v>0</v>
      </c>
    </row>
    <row r="752" spans="1:36" x14ac:dyDescent="0.25">
      <c r="A752" s="19"/>
      <c r="B752" s="19"/>
      <c r="C752" s="37"/>
      <c r="D752" s="19"/>
      <c r="E752" s="19"/>
      <c r="F752" s="19"/>
      <c r="G752" s="19"/>
      <c r="H752" s="19"/>
      <c r="I752" s="19"/>
      <c r="J752" s="19"/>
      <c r="K752" s="19"/>
      <c r="L752" s="19"/>
      <c r="M752" s="81">
        <f>IF(C752&gt;A_Stammdaten!$B$12,0,SUM(D752,E752,G752,I752:J752)-SUM(F752,H752,K752:L752))</f>
        <v>0</v>
      </c>
      <c r="N752" s="19"/>
      <c r="O752" s="19"/>
      <c r="P752" s="19"/>
      <c r="Q752" s="81">
        <f t="shared" si="140"/>
        <v>0</v>
      </c>
      <c r="R752" s="82">
        <f>IF(ISBLANK($B752),0,VLOOKUP($B752,Listen!$A$2:$C$45,2,FALSE))</f>
        <v>0</v>
      </c>
      <c r="S752" s="82">
        <f>IF(ISBLANK($B752),0,VLOOKUP($B752,Listen!$A$2:$C$45,3,FALSE))</f>
        <v>0</v>
      </c>
      <c r="T752" s="51">
        <f t="shared" si="132"/>
        <v>0</v>
      </c>
      <c r="U752" s="51">
        <f t="shared" si="142"/>
        <v>0</v>
      </c>
      <c r="V752" s="51">
        <f t="shared" si="142"/>
        <v>0</v>
      </c>
      <c r="W752" s="51">
        <f t="shared" si="142"/>
        <v>0</v>
      </c>
      <c r="X752" s="51">
        <f t="shared" si="142"/>
        <v>0</v>
      </c>
      <c r="Y752" s="51">
        <f t="shared" si="142"/>
        <v>0</v>
      </c>
      <c r="Z752" s="51">
        <f t="shared" si="142"/>
        <v>0</v>
      </c>
      <c r="AA752" s="53">
        <f t="shared" si="141"/>
        <v>0</v>
      </c>
      <c r="AB752" s="53">
        <f>IF(C752=A_Stammdaten!$B$12,D_SAV!$Q752-D_SAV!$AC752,HLOOKUP(A_Stammdaten!$B$12-1,$AD$4:$AJ$1000,ROW(C752)-3,FALSE)-$AC752)</f>
        <v>0</v>
      </c>
      <c r="AC752" s="53">
        <f>HLOOKUP(A_Stammdaten!$B$12,$AD$4:$AJ$1000,ROW(C752)-3,FALSE)</f>
        <v>0</v>
      </c>
      <c r="AD752" s="53">
        <f t="shared" si="133"/>
        <v>0</v>
      </c>
      <c r="AE752" s="53">
        <f t="shared" si="134"/>
        <v>0</v>
      </c>
      <c r="AF752" s="53">
        <f t="shared" si="135"/>
        <v>0</v>
      </c>
      <c r="AG752" s="53">
        <f t="shared" si="136"/>
        <v>0</v>
      </c>
      <c r="AH752" s="53">
        <f t="shared" si="137"/>
        <v>0</v>
      </c>
      <c r="AI752" s="53">
        <f t="shared" si="138"/>
        <v>0</v>
      </c>
      <c r="AJ752" s="53">
        <f t="shared" si="139"/>
        <v>0</v>
      </c>
    </row>
    <row r="753" spans="1:36" x14ac:dyDescent="0.25">
      <c r="A753" s="19"/>
      <c r="B753" s="19"/>
      <c r="C753" s="37"/>
      <c r="D753" s="19"/>
      <c r="E753" s="19"/>
      <c r="F753" s="19"/>
      <c r="G753" s="19"/>
      <c r="H753" s="19"/>
      <c r="I753" s="19"/>
      <c r="J753" s="19"/>
      <c r="K753" s="19"/>
      <c r="L753" s="19"/>
      <c r="M753" s="81">
        <f>IF(C753&gt;A_Stammdaten!$B$12,0,SUM(D753,E753,G753,I753:J753)-SUM(F753,H753,K753:L753))</f>
        <v>0</v>
      </c>
      <c r="N753" s="19"/>
      <c r="O753" s="19"/>
      <c r="P753" s="19"/>
      <c r="Q753" s="81">
        <f t="shared" si="140"/>
        <v>0</v>
      </c>
      <c r="R753" s="82">
        <f>IF(ISBLANK($B753),0,VLOOKUP($B753,Listen!$A$2:$C$45,2,FALSE))</f>
        <v>0</v>
      </c>
      <c r="S753" s="82">
        <f>IF(ISBLANK($B753),0,VLOOKUP($B753,Listen!$A$2:$C$45,3,FALSE))</f>
        <v>0</v>
      </c>
      <c r="T753" s="51">
        <f t="shared" si="132"/>
        <v>0</v>
      </c>
      <c r="U753" s="51">
        <f t="shared" si="142"/>
        <v>0</v>
      </c>
      <c r="V753" s="51">
        <f t="shared" si="142"/>
        <v>0</v>
      </c>
      <c r="W753" s="51">
        <f t="shared" si="142"/>
        <v>0</v>
      </c>
      <c r="X753" s="51">
        <f t="shared" si="142"/>
        <v>0</v>
      </c>
      <c r="Y753" s="51">
        <f t="shared" si="142"/>
        <v>0</v>
      </c>
      <c r="Z753" s="51">
        <f t="shared" si="142"/>
        <v>0</v>
      </c>
      <c r="AA753" s="53">
        <f t="shared" si="141"/>
        <v>0</v>
      </c>
      <c r="AB753" s="53">
        <f>IF(C753=A_Stammdaten!$B$12,D_SAV!$Q753-D_SAV!$AC753,HLOOKUP(A_Stammdaten!$B$12-1,$AD$4:$AJ$1000,ROW(C753)-3,FALSE)-$AC753)</f>
        <v>0</v>
      </c>
      <c r="AC753" s="53">
        <f>HLOOKUP(A_Stammdaten!$B$12,$AD$4:$AJ$1000,ROW(C753)-3,FALSE)</f>
        <v>0</v>
      </c>
      <c r="AD753" s="53">
        <f t="shared" si="133"/>
        <v>0</v>
      </c>
      <c r="AE753" s="53">
        <f t="shared" si="134"/>
        <v>0</v>
      </c>
      <c r="AF753" s="53">
        <f t="shared" si="135"/>
        <v>0</v>
      </c>
      <c r="AG753" s="53">
        <f t="shared" si="136"/>
        <v>0</v>
      </c>
      <c r="AH753" s="53">
        <f t="shared" si="137"/>
        <v>0</v>
      </c>
      <c r="AI753" s="53">
        <f t="shared" si="138"/>
        <v>0</v>
      </c>
      <c r="AJ753" s="53">
        <f t="shared" si="139"/>
        <v>0</v>
      </c>
    </row>
    <row r="754" spans="1:36" x14ac:dyDescent="0.25">
      <c r="A754" s="19"/>
      <c r="B754" s="19"/>
      <c r="C754" s="37"/>
      <c r="D754" s="19"/>
      <c r="E754" s="19"/>
      <c r="F754" s="19"/>
      <c r="G754" s="19"/>
      <c r="H754" s="19"/>
      <c r="I754" s="19"/>
      <c r="J754" s="19"/>
      <c r="K754" s="19"/>
      <c r="L754" s="19"/>
      <c r="M754" s="81">
        <f>IF(C754&gt;A_Stammdaten!$B$12,0,SUM(D754,E754,G754,I754:J754)-SUM(F754,H754,K754:L754))</f>
        <v>0</v>
      </c>
      <c r="N754" s="19"/>
      <c r="O754" s="19"/>
      <c r="P754" s="19"/>
      <c r="Q754" s="81">
        <f t="shared" si="140"/>
        <v>0</v>
      </c>
      <c r="R754" s="82">
        <f>IF(ISBLANK($B754),0,VLOOKUP($B754,Listen!$A$2:$C$45,2,FALSE))</f>
        <v>0</v>
      </c>
      <c r="S754" s="82">
        <f>IF(ISBLANK($B754),0,VLOOKUP($B754,Listen!$A$2:$C$45,3,FALSE))</f>
        <v>0</v>
      </c>
      <c r="T754" s="51">
        <f t="shared" si="132"/>
        <v>0</v>
      </c>
      <c r="U754" s="51">
        <f t="shared" si="142"/>
        <v>0</v>
      </c>
      <c r="V754" s="51">
        <f t="shared" si="142"/>
        <v>0</v>
      </c>
      <c r="W754" s="51">
        <f t="shared" si="142"/>
        <v>0</v>
      </c>
      <c r="X754" s="51">
        <f t="shared" si="142"/>
        <v>0</v>
      </c>
      <c r="Y754" s="51">
        <f t="shared" si="142"/>
        <v>0</v>
      </c>
      <c r="Z754" s="51">
        <f t="shared" si="142"/>
        <v>0</v>
      </c>
      <c r="AA754" s="53">
        <f t="shared" si="141"/>
        <v>0</v>
      </c>
      <c r="AB754" s="53">
        <f>IF(C754=A_Stammdaten!$B$12,D_SAV!$Q754-D_SAV!$AC754,HLOOKUP(A_Stammdaten!$B$12-1,$AD$4:$AJ$1000,ROW(C754)-3,FALSE)-$AC754)</f>
        <v>0</v>
      </c>
      <c r="AC754" s="53">
        <f>HLOOKUP(A_Stammdaten!$B$12,$AD$4:$AJ$1000,ROW(C754)-3,FALSE)</f>
        <v>0</v>
      </c>
      <c r="AD754" s="53">
        <f t="shared" si="133"/>
        <v>0</v>
      </c>
      <c r="AE754" s="53">
        <f t="shared" si="134"/>
        <v>0</v>
      </c>
      <c r="AF754" s="53">
        <f t="shared" si="135"/>
        <v>0</v>
      </c>
      <c r="AG754" s="53">
        <f t="shared" si="136"/>
        <v>0</v>
      </c>
      <c r="AH754" s="53">
        <f t="shared" si="137"/>
        <v>0</v>
      </c>
      <c r="AI754" s="53">
        <f t="shared" si="138"/>
        <v>0</v>
      </c>
      <c r="AJ754" s="53">
        <f t="shared" si="139"/>
        <v>0</v>
      </c>
    </row>
    <row r="755" spans="1:36" x14ac:dyDescent="0.25">
      <c r="A755" s="19"/>
      <c r="B755" s="19"/>
      <c r="C755" s="37"/>
      <c r="D755" s="19"/>
      <c r="E755" s="19"/>
      <c r="F755" s="19"/>
      <c r="G755" s="19"/>
      <c r="H755" s="19"/>
      <c r="I755" s="19"/>
      <c r="J755" s="19"/>
      <c r="K755" s="19"/>
      <c r="L755" s="19"/>
      <c r="M755" s="81">
        <f>IF(C755&gt;A_Stammdaten!$B$12,0,SUM(D755,E755,G755,I755:J755)-SUM(F755,H755,K755:L755))</f>
        <v>0</v>
      </c>
      <c r="N755" s="19"/>
      <c r="O755" s="19"/>
      <c r="P755" s="19"/>
      <c r="Q755" s="81">
        <f t="shared" si="140"/>
        <v>0</v>
      </c>
      <c r="R755" s="82">
        <f>IF(ISBLANK($B755),0,VLOOKUP($B755,Listen!$A$2:$C$45,2,FALSE))</f>
        <v>0</v>
      </c>
      <c r="S755" s="82">
        <f>IF(ISBLANK($B755),0,VLOOKUP($B755,Listen!$A$2:$C$45,3,FALSE))</f>
        <v>0</v>
      </c>
      <c r="T755" s="51">
        <f t="shared" si="132"/>
        <v>0</v>
      </c>
      <c r="U755" s="51">
        <f t="shared" si="142"/>
        <v>0</v>
      </c>
      <c r="V755" s="51">
        <f t="shared" si="142"/>
        <v>0</v>
      </c>
      <c r="W755" s="51">
        <f t="shared" si="142"/>
        <v>0</v>
      </c>
      <c r="X755" s="51">
        <f t="shared" si="142"/>
        <v>0</v>
      </c>
      <c r="Y755" s="51">
        <f t="shared" si="142"/>
        <v>0</v>
      </c>
      <c r="Z755" s="51">
        <f t="shared" si="142"/>
        <v>0</v>
      </c>
      <c r="AA755" s="53">
        <f t="shared" si="141"/>
        <v>0</v>
      </c>
      <c r="AB755" s="53">
        <f>IF(C755=A_Stammdaten!$B$12,D_SAV!$Q755-D_SAV!$AC755,HLOOKUP(A_Stammdaten!$B$12-1,$AD$4:$AJ$1000,ROW(C755)-3,FALSE)-$AC755)</f>
        <v>0</v>
      </c>
      <c r="AC755" s="53">
        <f>HLOOKUP(A_Stammdaten!$B$12,$AD$4:$AJ$1000,ROW(C755)-3,FALSE)</f>
        <v>0</v>
      </c>
      <c r="AD755" s="53">
        <f t="shared" si="133"/>
        <v>0</v>
      </c>
      <c r="AE755" s="53">
        <f t="shared" si="134"/>
        <v>0</v>
      </c>
      <c r="AF755" s="53">
        <f t="shared" si="135"/>
        <v>0</v>
      </c>
      <c r="AG755" s="53">
        <f t="shared" si="136"/>
        <v>0</v>
      </c>
      <c r="AH755" s="53">
        <f t="shared" si="137"/>
        <v>0</v>
      </c>
      <c r="AI755" s="53">
        <f t="shared" si="138"/>
        <v>0</v>
      </c>
      <c r="AJ755" s="53">
        <f t="shared" si="139"/>
        <v>0</v>
      </c>
    </row>
    <row r="756" spans="1:36" x14ac:dyDescent="0.25">
      <c r="A756" s="19"/>
      <c r="B756" s="19"/>
      <c r="C756" s="37"/>
      <c r="D756" s="19"/>
      <c r="E756" s="19"/>
      <c r="F756" s="19"/>
      <c r="G756" s="19"/>
      <c r="H756" s="19"/>
      <c r="I756" s="19"/>
      <c r="J756" s="19"/>
      <c r="K756" s="19"/>
      <c r="L756" s="19"/>
      <c r="M756" s="81">
        <f>IF(C756&gt;A_Stammdaten!$B$12,0,SUM(D756,E756,G756,I756:J756)-SUM(F756,H756,K756:L756))</f>
        <v>0</v>
      </c>
      <c r="N756" s="19"/>
      <c r="O756" s="19"/>
      <c r="P756" s="19"/>
      <c r="Q756" s="81">
        <f t="shared" si="140"/>
        <v>0</v>
      </c>
      <c r="R756" s="82">
        <f>IF(ISBLANK($B756),0,VLOOKUP($B756,Listen!$A$2:$C$45,2,FALSE))</f>
        <v>0</v>
      </c>
      <c r="S756" s="82">
        <f>IF(ISBLANK($B756),0,VLOOKUP($B756,Listen!$A$2:$C$45,3,FALSE))</f>
        <v>0</v>
      </c>
      <c r="T756" s="51">
        <f t="shared" si="132"/>
        <v>0</v>
      </c>
      <c r="U756" s="51">
        <f t="shared" si="142"/>
        <v>0</v>
      </c>
      <c r="V756" s="51">
        <f t="shared" si="142"/>
        <v>0</v>
      </c>
      <c r="W756" s="51">
        <f t="shared" si="142"/>
        <v>0</v>
      </c>
      <c r="X756" s="51">
        <f t="shared" si="142"/>
        <v>0</v>
      </c>
      <c r="Y756" s="51">
        <f t="shared" si="142"/>
        <v>0</v>
      </c>
      <c r="Z756" s="51">
        <f t="shared" si="142"/>
        <v>0</v>
      </c>
      <c r="AA756" s="53">
        <f t="shared" si="141"/>
        <v>0</v>
      </c>
      <c r="AB756" s="53">
        <f>IF(C756=A_Stammdaten!$B$12,D_SAV!$Q756-D_SAV!$AC756,HLOOKUP(A_Stammdaten!$B$12-1,$AD$4:$AJ$1000,ROW(C756)-3,FALSE)-$AC756)</f>
        <v>0</v>
      </c>
      <c r="AC756" s="53">
        <f>HLOOKUP(A_Stammdaten!$B$12,$AD$4:$AJ$1000,ROW(C756)-3,FALSE)</f>
        <v>0</v>
      </c>
      <c r="AD756" s="53">
        <f t="shared" si="133"/>
        <v>0</v>
      </c>
      <c r="AE756" s="53">
        <f t="shared" si="134"/>
        <v>0</v>
      </c>
      <c r="AF756" s="53">
        <f t="shared" si="135"/>
        <v>0</v>
      </c>
      <c r="AG756" s="53">
        <f t="shared" si="136"/>
        <v>0</v>
      </c>
      <c r="AH756" s="53">
        <f t="shared" si="137"/>
        <v>0</v>
      </c>
      <c r="AI756" s="53">
        <f t="shared" si="138"/>
        <v>0</v>
      </c>
      <c r="AJ756" s="53">
        <f t="shared" si="139"/>
        <v>0</v>
      </c>
    </row>
    <row r="757" spans="1:36" x14ac:dyDescent="0.25">
      <c r="A757" s="19"/>
      <c r="B757" s="19"/>
      <c r="C757" s="37"/>
      <c r="D757" s="19"/>
      <c r="E757" s="19"/>
      <c r="F757" s="19"/>
      <c r="G757" s="19"/>
      <c r="H757" s="19"/>
      <c r="I757" s="19"/>
      <c r="J757" s="19"/>
      <c r="K757" s="19"/>
      <c r="L757" s="19"/>
      <c r="M757" s="81">
        <f>IF(C757&gt;A_Stammdaten!$B$12,0,SUM(D757,E757,G757,I757:J757)-SUM(F757,H757,K757:L757))</f>
        <v>0</v>
      </c>
      <c r="N757" s="19"/>
      <c r="O757" s="19"/>
      <c r="P757" s="19"/>
      <c r="Q757" s="81">
        <f t="shared" si="140"/>
        <v>0</v>
      </c>
      <c r="R757" s="82">
        <f>IF(ISBLANK($B757),0,VLOOKUP($B757,Listen!$A$2:$C$45,2,FALSE))</f>
        <v>0</v>
      </c>
      <c r="S757" s="82">
        <f>IF(ISBLANK($B757),0,VLOOKUP($B757,Listen!$A$2:$C$45,3,FALSE))</f>
        <v>0</v>
      </c>
      <c r="T757" s="51">
        <f t="shared" si="132"/>
        <v>0</v>
      </c>
      <c r="U757" s="51">
        <f t="shared" si="142"/>
        <v>0</v>
      </c>
      <c r="V757" s="51">
        <f t="shared" si="142"/>
        <v>0</v>
      </c>
      <c r="W757" s="51">
        <f t="shared" si="142"/>
        <v>0</v>
      </c>
      <c r="X757" s="51">
        <f t="shared" si="142"/>
        <v>0</v>
      </c>
      <c r="Y757" s="51">
        <f t="shared" si="142"/>
        <v>0</v>
      </c>
      <c r="Z757" s="51">
        <f t="shared" si="142"/>
        <v>0</v>
      </c>
      <c r="AA757" s="53">
        <f t="shared" si="141"/>
        <v>0</v>
      </c>
      <c r="AB757" s="53">
        <f>IF(C757=A_Stammdaten!$B$12,D_SAV!$Q757-D_SAV!$AC757,HLOOKUP(A_Stammdaten!$B$12-1,$AD$4:$AJ$1000,ROW(C757)-3,FALSE)-$AC757)</f>
        <v>0</v>
      </c>
      <c r="AC757" s="53">
        <f>HLOOKUP(A_Stammdaten!$B$12,$AD$4:$AJ$1000,ROW(C757)-3,FALSE)</f>
        <v>0</v>
      </c>
      <c r="AD757" s="53">
        <f t="shared" si="133"/>
        <v>0</v>
      </c>
      <c r="AE757" s="53">
        <f t="shared" si="134"/>
        <v>0</v>
      </c>
      <c r="AF757" s="53">
        <f t="shared" si="135"/>
        <v>0</v>
      </c>
      <c r="AG757" s="53">
        <f t="shared" si="136"/>
        <v>0</v>
      </c>
      <c r="AH757" s="53">
        <f t="shared" si="137"/>
        <v>0</v>
      </c>
      <c r="AI757" s="53">
        <f t="shared" si="138"/>
        <v>0</v>
      </c>
      <c r="AJ757" s="53">
        <f t="shared" si="139"/>
        <v>0</v>
      </c>
    </row>
    <row r="758" spans="1:36" x14ac:dyDescent="0.25">
      <c r="A758" s="19"/>
      <c r="B758" s="19"/>
      <c r="C758" s="37"/>
      <c r="D758" s="19"/>
      <c r="E758" s="19"/>
      <c r="F758" s="19"/>
      <c r="G758" s="19"/>
      <c r="H758" s="19"/>
      <c r="I758" s="19"/>
      <c r="J758" s="19"/>
      <c r="K758" s="19"/>
      <c r="L758" s="19"/>
      <c r="M758" s="81">
        <f>IF(C758&gt;A_Stammdaten!$B$12,0,SUM(D758,E758,G758,I758:J758)-SUM(F758,H758,K758:L758))</f>
        <v>0</v>
      </c>
      <c r="N758" s="19"/>
      <c r="O758" s="19"/>
      <c r="P758" s="19"/>
      <c r="Q758" s="81">
        <f t="shared" si="140"/>
        <v>0</v>
      </c>
      <c r="R758" s="82">
        <f>IF(ISBLANK($B758),0,VLOOKUP($B758,Listen!$A$2:$C$45,2,FALSE))</f>
        <v>0</v>
      </c>
      <c r="S758" s="82">
        <f>IF(ISBLANK($B758),0,VLOOKUP($B758,Listen!$A$2:$C$45,3,FALSE))</f>
        <v>0</v>
      </c>
      <c r="T758" s="51">
        <f t="shared" si="132"/>
        <v>0</v>
      </c>
      <c r="U758" s="51">
        <f t="shared" si="142"/>
        <v>0</v>
      </c>
      <c r="V758" s="51">
        <f t="shared" si="142"/>
        <v>0</v>
      </c>
      <c r="W758" s="51">
        <f t="shared" si="142"/>
        <v>0</v>
      </c>
      <c r="X758" s="51">
        <f t="shared" si="142"/>
        <v>0</v>
      </c>
      <c r="Y758" s="51">
        <f t="shared" si="142"/>
        <v>0</v>
      </c>
      <c r="Z758" s="51">
        <f t="shared" si="142"/>
        <v>0</v>
      </c>
      <c r="AA758" s="53">
        <f t="shared" si="141"/>
        <v>0</v>
      </c>
      <c r="AB758" s="53">
        <f>IF(C758=A_Stammdaten!$B$12,D_SAV!$Q758-D_SAV!$AC758,HLOOKUP(A_Stammdaten!$B$12-1,$AD$4:$AJ$1000,ROW(C758)-3,FALSE)-$AC758)</f>
        <v>0</v>
      </c>
      <c r="AC758" s="53">
        <f>HLOOKUP(A_Stammdaten!$B$12,$AD$4:$AJ$1000,ROW(C758)-3,FALSE)</f>
        <v>0</v>
      </c>
      <c r="AD758" s="53">
        <f t="shared" si="133"/>
        <v>0</v>
      </c>
      <c r="AE758" s="53">
        <f t="shared" si="134"/>
        <v>0</v>
      </c>
      <c r="AF758" s="53">
        <f t="shared" si="135"/>
        <v>0</v>
      </c>
      <c r="AG758" s="53">
        <f t="shared" si="136"/>
        <v>0</v>
      </c>
      <c r="AH758" s="53">
        <f t="shared" si="137"/>
        <v>0</v>
      </c>
      <c r="AI758" s="53">
        <f t="shared" si="138"/>
        <v>0</v>
      </c>
      <c r="AJ758" s="53">
        <f t="shared" si="139"/>
        <v>0</v>
      </c>
    </row>
    <row r="759" spans="1:36" x14ac:dyDescent="0.25">
      <c r="A759" s="19"/>
      <c r="B759" s="19"/>
      <c r="C759" s="37"/>
      <c r="D759" s="19"/>
      <c r="E759" s="19"/>
      <c r="F759" s="19"/>
      <c r="G759" s="19"/>
      <c r="H759" s="19"/>
      <c r="I759" s="19"/>
      <c r="J759" s="19"/>
      <c r="K759" s="19"/>
      <c r="L759" s="19"/>
      <c r="M759" s="81">
        <f>IF(C759&gt;A_Stammdaten!$B$12,0,SUM(D759,E759,G759,I759:J759)-SUM(F759,H759,K759:L759))</f>
        <v>0</v>
      </c>
      <c r="N759" s="19"/>
      <c r="O759" s="19"/>
      <c r="P759" s="19"/>
      <c r="Q759" s="81">
        <f t="shared" si="140"/>
        <v>0</v>
      </c>
      <c r="R759" s="82">
        <f>IF(ISBLANK($B759),0,VLOOKUP($B759,Listen!$A$2:$C$45,2,FALSE))</f>
        <v>0</v>
      </c>
      <c r="S759" s="82">
        <f>IF(ISBLANK($B759),0,VLOOKUP($B759,Listen!$A$2:$C$45,3,FALSE))</f>
        <v>0</v>
      </c>
      <c r="T759" s="51">
        <f t="shared" si="132"/>
        <v>0</v>
      </c>
      <c r="U759" s="51">
        <f t="shared" si="142"/>
        <v>0</v>
      </c>
      <c r="V759" s="51">
        <f t="shared" si="142"/>
        <v>0</v>
      </c>
      <c r="W759" s="51">
        <f t="shared" si="142"/>
        <v>0</v>
      </c>
      <c r="X759" s="51">
        <f t="shared" si="142"/>
        <v>0</v>
      </c>
      <c r="Y759" s="51">
        <f t="shared" si="142"/>
        <v>0</v>
      </c>
      <c r="Z759" s="51">
        <f t="shared" si="142"/>
        <v>0</v>
      </c>
      <c r="AA759" s="53">
        <f t="shared" si="141"/>
        <v>0</v>
      </c>
      <c r="AB759" s="53">
        <f>IF(C759=A_Stammdaten!$B$12,D_SAV!$Q759-D_SAV!$AC759,HLOOKUP(A_Stammdaten!$B$12-1,$AD$4:$AJ$1000,ROW(C759)-3,FALSE)-$AC759)</f>
        <v>0</v>
      </c>
      <c r="AC759" s="53">
        <f>HLOOKUP(A_Stammdaten!$B$12,$AD$4:$AJ$1000,ROW(C759)-3,FALSE)</f>
        <v>0</v>
      </c>
      <c r="AD759" s="53">
        <f t="shared" si="133"/>
        <v>0</v>
      </c>
      <c r="AE759" s="53">
        <f t="shared" si="134"/>
        <v>0</v>
      </c>
      <c r="AF759" s="53">
        <f t="shared" si="135"/>
        <v>0</v>
      </c>
      <c r="AG759" s="53">
        <f t="shared" si="136"/>
        <v>0</v>
      </c>
      <c r="AH759" s="53">
        <f t="shared" si="137"/>
        <v>0</v>
      </c>
      <c r="AI759" s="53">
        <f t="shared" si="138"/>
        <v>0</v>
      </c>
      <c r="AJ759" s="53">
        <f t="shared" si="139"/>
        <v>0</v>
      </c>
    </row>
    <row r="760" spans="1:36" x14ac:dyDescent="0.25">
      <c r="A760" s="19"/>
      <c r="B760" s="19"/>
      <c r="C760" s="37"/>
      <c r="D760" s="19"/>
      <c r="E760" s="19"/>
      <c r="F760" s="19"/>
      <c r="G760" s="19"/>
      <c r="H760" s="19"/>
      <c r="I760" s="19"/>
      <c r="J760" s="19"/>
      <c r="K760" s="19"/>
      <c r="L760" s="19"/>
      <c r="M760" s="81">
        <f>IF(C760&gt;A_Stammdaten!$B$12,0,SUM(D760,E760,G760,I760:J760)-SUM(F760,H760,K760:L760))</f>
        <v>0</v>
      </c>
      <c r="N760" s="19"/>
      <c r="O760" s="19"/>
      <c r="P760" s="19"/>
      <c r="Q760" s="81">
        <f t="shared" si="140"/>
        <v>0</v>
      </c>
      <c r="R760" s="82">
        <f>IF(ISBLANK($B760),0,VLOOKUP($B760,Listen!$A$2:$C$45,2,FALSE))</f>
        <v>0</v>
      </c>
      <c r="S760" s="82">
        <f>IF(ISBLANK($B760),0,VLOOKUP($B760,Listen!$A$2:$C$45,3,FALSE))</f>
        <v>0</v>
      </c>
      <c r="T760" s="51">
        <f t="shared" si="132"/>
        <v>0</v>
      </c>
      <c r="U760" s="51">
        <f t="shared" si="142"/>
        <v>0</v>
      </c>
      <c r="V760" s="51">
        <f t="shared" si="142"/>
        <v>0</v>
      </c>
      <c r="W760" s="51">
        <f t="shared" si="142"/>
        <v>0</v>
      </c>
      <c r="X760" s="51">
        <f t="shared" si="142"/>
        <v>0</v>
      </c>
      <c r="Y760" s="51">
        <f t="shared" si="142"/>
        <v>0</v>
      </c>
      <c r="Z760" s="51">
        <f t="shared" si="142"/>
        <v>0</v>
      </c>
      <c r="AA760" s="53">
        <f t="shared" si="141"/>
        <v>0</v>
      </c>
      <c r="AB760" s="53">
        <f>IF(C760=A_Stammdaten!$B$12,D_SAV!$Q760-D_SAV!$AC760,HLOOKUP(A_Stammdaten!$B$12-1,$AD$4:$AJ$1000,ROW(C760)-3,FALSE)-$AC760)</f>
        <v>0</v>
      </c>
      <c r="AC760" s="53">
        <f>HLOOKUP(A_Stammdaten!$B$12,$AD$4:$AJ$1000,ROW(C760)-3,FALSE)</f>
        <v>0</v>
      </c>
      <c r="AD760" s="53">
        <f t="shared" si="133"/>
        <v>0</v>
      </c>
      <c r="AE760" s="53">
        <f t="shared" si="134"/>
        <v>0</v>
      </c>
      <c r="AF760" s="53">
        <f t="shared" si="135"/>
        <v>0</v>
      </c>
      <c r="AG760" s="53">
        <f t="shared" si="136"/>
        <v>0</v>
      </c>
      <c r="AH760" s="53">
        <f t="shared" si="137"/>
        <v>0</v>
      </c>
      <c r="AI760" s="53">
        <f t="shared" si="138"/>
        <v>0</v>
      </c>
      <c r="AJ760" s="53">
        <f t="shared" si="139"/>
        <v>0</v>
      </c>
    </row>
    <row r="761" spans="1:36" x14ac:dyDescent="0.25">
      <c r="A761" s="19"/>
      <c r="B761" s="19"/>
      <c r="C761" s="37"/>
      <c r="D761" s="19"/>
      <c r="E761" s="19"/>
      <c r="F761" s="19"/>
      <c r="G761" s="19"/>
      <c r="H761" s="19"/>
      <c r="I761" s="19"/>
      <c r="J761" s="19"/>
      <c r="K761" s="19"/>
      <c r="L761" s="19"/>
      <c r="M761" s="81">
        <f>IF(C761&gt;A_Stammdaten!$B$12,0,SUM(D761,E761,G761,I761:J761)-SUM(F761,H761,K761:L761))</f>
        <v>0</v>
      </c>
      <c r="N761" s="19"/>
      <c r="O761" s="19"/>
      <c r="P761" s="19"/>
      <c r="Q761" s="81">
        <f t="shared" si="140"/>
        <v>0</v>
      </c>
      <c r="R761" s="82">
        <f>IF(ISBLANK($B761),0,VLOOKUP($B761,Listen!$A$2:$C$45,2,FALSE))</f>
        <v>0</v>
      </c>
      <c r="S761" s="82">
        <f>IF(ISBLANK($B761),0,VLOOKUP($B761,Listen!$A$2:$C$45,3,FALSE))</f>
        <v>0</v>
      </c>
      <c r="T761" s="51">
        <f t="shared" si="132"/>
        <v>0</v>
      </c>
      <c r="U761" s="51">
        <f t="shared" si="142"/>
        <v>0</v>
      </c>
      <c r="V761" s="51">
        <f t="shared" si="142"/>
        <v>0</v>
      </c>
      <c r="W761" s="51">
        <f t="shared" si="142"/>
        <v>0</v>
      </c>
      <c r="X761" s="51">
        <f t="shared" si="142"/>
        <v>0</v>
      </c>
      <c r="Y761" s="51">
        <f t="shared" si="142"/>
        <v>0</v>
      </c>
      <c r="Z761" s="51">
        <f t="shared" si="142"/>
        <v>0</v>
      </c>
      <c r="AA761" s="53">
        <f t="shared" si="141"/>
        <v>0</v>
      </c>
      <c r="AB761" s="53">
        <f>IF(C761=A_Stammdaten!$B$12,D_SAV!$Q761-D_SAV!$AC761,HLOOKUP(A_Stammdaten!$B$12-1,$AD$4:$AJ$1000,ROW(C761)-3,FALSE)-$AC761)</f>
        <v>0</v>
      </c>
      <c r="AC761" s="53">
        <f>HLOOKUP(A_Stammdaten!$B$12,$AD$4:$AJ$1000,ROW(C761)-3,FALSE)</f>
        <v>0</v>
      </c>
      <c r="AD761" s="53">
        <f t="shared" si="133"/>
        <v>0</v>
      </c>
      <c r="AE761" s="53">
        <f t="shared" si="134"/>
        <v>0</v>
      </c>
      <c r="AF761" s="53">
        <f t="shared" si="135"/>
        <v>0</v>
      </c>
      <c r="AG761" s="53">
        <f t="shared" si="136"/>
        <v>0</v>
      </c>
      <c r="AH761" s="53">
        <f t="shared" si="137"/>
        <v>0</v>
      </c>
      <c r="AI761" s="53">
        <f t="shared" si="138"/>
        <v>0</v>
      </c>
      <c r="AJ761" s="53">
        <f t="shared" si="139"/>
        <v>0</v>
      </c>
    </row>
    <row r="762" spans="1:36" x14ac:dyDescent="0.25">
      <c r="A762" s="19"/>
      <c r="B762" s="19"/>
      <c r="C762" s="37"/>
      <c r="D762" s="19"/>
      <c r="E762" s="19"/>
      <c r="F762" s="19"/>
      <c r="G762" s="19"/>
      <c r="H762" s="19"/>
      <c r="I762" s="19"/>
      <c r="J762" s="19"/>
      <c r="K762" s="19"/>
      <c r="L762" s="19"/>
      <c r="M762" s="81">
        <f>IF(C762&gt;A_Stammdaten!$B$12,0,SUM(D762,E762,G762,I762:J762)-SUM(F762,H762,K762:L762))</f>
        <v>0</v>
      </c>
      <c r="N762" s="19"/>
      <c r="O762" s="19"/>
      <c r="P762" s="19"/>
      <c r="Q762" s="81">
        <f t="shared" si="140"/>
        <v>0</v>
      </c>
      <c r="R762" s="82">
        <f>IF(ISBLANK($B762),0,VLOOKUP($B762,Listen!$A$2:$C$45,2,FALSE))</f>
        <v>0</v>
      </c>
      <c r="S762" s="82">
        <f>IF(ISBLANK($B762),0,VLOOKUP($B762,Listen!$A$2:$C$45,3,FALSE))</f>
        <v>0</v>
      </c>
      <c r="T762" s="51">
        <f t="shared" si="132"/>
        <v>0</v>
      </c>
      <c r="U762" s="51">
        <f t="shared" si="142"/>
        <v>0</v>
      </c>
      <c r="V762" s="51">
        <f t="shared" si="142"/>
        <v>0</v>
      </c>
      <c r="W762" s="51">
        <f t="shared" si="142"/>
        <v>0</v>
      </c>
      <c r="X762" s="51">
        <f t="shared" si="142"/>
        <v>0</v>
      </c>
      <c r="Y762" s="51">
        <f t="shared" si="142"/>
        <v>0</v>
      </c>
      <c r="Z762" s="51">
        <f t="shared" si="142"/>
        <v>0</v>
      </c>
      <c r="AA762" s="53">
        <f t="shared" si="141"/>
        <v>0</v>
      </c>
      <c r="AB762" s="53">
        <f>IF(C762=A_Stammdaten!$B$12,D_SAV!$Q762-D_SAV!$AC762,HLOOKUP(A_Stammdaten!$B$12-1,$AD$4:$AJ$1000,ROW(C762)-3,FALSE)-$AC762)</f>
        <v>0</v>
      </c>
      <c r="AC762" s="53">
        <f>HLOOKUP(A_Stammdaten!$B$12,$AD$4:$AJ$1000,ROW(C762)-3,FALSE)</f>
        <v>0</v>
      </c>
      <c r="AD762" s="53">
        <f t="shared" si="133"/>
        <v>0</v>
      </c>
      <c r="AE762" s="53">
        <f t="shared" si="134"/>
        <v>0</v>
      </c>
      <c r="AF762" s="53">
        <f t="shared" si="135"/>
        <v>0</v>
      </c>
      <c r="AG762" s="53">
        <f t="shared" si="136"/>
        <v>0</v>
      </c>
      <c r="AH762" s="53">
        <f t="shared" si="137"/>
        <v>0</v>
      </c>
      <c r="AI762" s="53">
        <f t="shared" si="138"/>
        <v>0</v>
      </c>
      <c r="AJ762" s="53">
        <f t="shared" si="139"/>
        <v>0</v>
      </c>
    </row>
    <row r="763" spans="1:36" x14ac:dyDescent="0.25">
      <c r="A763" s="19"/>
      <c r="B763" s="19"/>
      <c r="C763" s="37"/>
      <c r="D763" s="19"/>
      <c r="E763" s="19"/>
      <c r="F763" s="19"/>
      <c r="G763" s="19"/>
      <c r="H763" s="19"/>
      <c r="I763" s="19"/>
      <c r="J763" s="19"/>
      <c r="K763" s="19"/>
      <c r="L763" s="19"/>
      <c r="M763" s="81">
        <f>IF(C763&gt;A_Stammdaten!$B$12,0,SUM(D763,E763,G763,I763:J763)-SUM(F763,H763,K763:L763))</f>
        <v>0</v>
      </c>
      <c r="N763" s="19"/>
      <c r="O763" s="19"/>
      <c r="P763" s="19"/>
      <c r="Q763" s="81">
        <f t="shared" si="140"/>
        <v>0</v>
      </c>
      <c r="R763" s="82">
        <f>IF(ISBLANK($B763),0,VLOOKUP($B763,Listen!$A$2:$C$45,2,FALSE))</f>
        <v>0</v>
      </c>
      <c r="S763" s="82">
        <f>IF(ISBLANK($B763),0,VLOOKUP($B763,Listen!$A$2:$C$45,3,FALSE))</f>
        <v>0</v>
      </c>
      <c r="T763" s="51">
        <f t="shared" si="132"/>
        <v>0</v>
      </c>
      <c r="U763" s="51">
        <f t="shared" si="142"/>
        <v>0</v>
      </c>
      <c r="V763" s="51">
        <f t="shared" si="142"/>
        <v>0</v>
      </c>
      <c r="W763" s="51">
        <f t="shared" si="142"/>
        <v>0</v>
      </c>
      <c r="X763" s="51">
        <f t="shared" si="142"/>
        <v>0</v>
      </c>
      <c r="Y763" s="51">
        <f t="shared" si="142"/>
        <v>0</v>
      </c>
      <c r="Z763" s="51">
        <f t="shared" si="142"/>
        <v>0</v>
      </c>
      <c r="AA763" s="53">
        <f t="shared" si="141"/>
        <v>0</v>
      </c>
      <c r="AB763" s="53">
        <f>IF(C763=A_Stammdaten!$B$12,D_SAV!$Q763-D_SAV!$AC763,HLOOKUP(A_Stammdaten!$B$12-1,$AD$4:$AJ$1000,ROW(C763)-3,FALSE)-$AC763)</f>
        <v>0</v>
      </c>
      <c r="AC763" s="53">
        <f>HLOOKUP(A_Stammdaten!$B$12,$AD$4:$AJ$1000,ROW(C763)-3,FALSE)</f>
        <v>0</v>
      </c>
      <c r="AD763" s="53">
        <f t="shared" si="133"/>
        <v>0</v>
      </c>
      <c r="AE763" s="53">
        <f t="shared" si="134"/>
        <v>0</v>
      </c>
      <c r="AF763" s="53">
        <f t="shared" si="135"/>
        <v>0</v>
      </c>
      <c r="AG763" s="53">
        <f t="shared" si="136"/>
        <v>0</v>
      </c>
      <c r="AH763" s="53">
        <f t="shared" si="137"/>
        <v>0</v>
      </c>
      <c r="AI763" s="53">
        <f t="shared" si="138"/>
        <v>0</v>
      </c>
      <c r="AJ763" s="53">
        <f t="shared" si="139"/>
        <v>0</v>
      </c>
    </row>
    <row r="764" spans="1:36" x14ac:dyDescent="0.25">
      <c r="A764" s="19"/>
      <c r="B764" s="19"/>
      <c r="C764" s="37"/>
      <c r="D764" s="19"/>
      <c r="E764" s="19"/>
      <c r="F764" s="19"/>
      <c r="G764" s="19"/>
      <c r="H764" s="19"/>
      <c r="I764" s="19"/>
      <c r="J764" s="19"/>
      <c r="K764" s="19"/>
      <c r="L764" s="19"/>
      <c r="M764" s="81">
        <f>IF(C764&gt;A_Stammdaten!$B$12,0,SUM(D764,E764,G764,I764:J764)-SUM(F764,H764,K764:L764))</f>
        <v>0</v>
      </c>
      <c r="N764" s="19"/>
      <c r="O764" s="19"/>
      <c r="P764" s="19"/>
      <c r="Q764" s="81">
        <f t="shared" si="140"/>
        <v>0</v>
      </c>
      <c r="R764" s="82">
        <f>IF(ISBLANK($B764),0,VLOOKUP($B764,Listen!$A$2:$C$45,2,FALSE))</f>
        <v>0</v>
      </c>
      <c r="S764" s="82">
        <f>IF(ISBLANK($B764),0,VLOOKUP($B764,Listen!$A$2:$C$45,3,FALSE))</f>
        <v>0</v>
      </c>
      <c r="T764" s="51">
        <f t="shared" si="132"/>
        <v>0</v>
      </c>
      <c r="U764" s="51">
        <f t="shared" si="142"/>
        <v>0</v>
      </c>
      <c r="V764" s="51">
        <f t="shared" si="142"/>
        <v>0</v>
      </c>
      <c r="W764" s="51">
        <f t="shared" si="142"/>
        <v>0</v>
      </c>
      <c r="X764" s="51">
        <f t="shared" si="142"/>
        <v>0</v>
      </c>
      <c r="Y764" s="51">
        <f t="shared" si="142"/>
        <v>0</v>
      </c>
      <c r="Z764" s="51">
        <f t="shared" si="142"/>
        <v>0</v>
      </c>
      <c r="AA764" s="53">
        <f t="shared" si="141"/>
        <v>0</v>
      </c>
      <c r="AB764" s="53">
        <f>IF(C764=A_Stammdaten!$B$12,D_SAV!$Q764-D_SAV!$AC764,HLOOKUP(A_Stammdaten!$B$12-1,$AD$4:$AJ$1000,ROW(C764)-3,FALSE)-$AC764)</f>
        <v>0</v>
      </c>
      <c r="AC764" s="53">
        <f>HLOOKUP(A_Stammdaten!$B$12,$AD$4:$AJ$1000,ROW(C764)-3,FALSE)</f>
        <v>0</v>
      </c>
      <c r="AD764" s="53">
        <f t="shared" si="133"/>
        <v>0</v>
      </c>
      <c r="AE764" s="53">
        <f t="shared" si="134"/>
        <v>0</v>
      </c>
      <c r="AF764" s="53">
        <f t="shared" si="135"/>
        <v>0</v>
      </c>
      <c r="AG764" s="53">
        <f t="shared" si="136"/>
        <v>0</v>
      </c>
      <c r="AH764" s="53">
        <f t="shared" si="137"/>
        <v>0</v>
      </c>
      <c r="AI764" s="53">
        <f t="shared" si="138"/>
        <v>0</v>
      </c>
      <c r="AJ764" s="53">
        <f t="shared" si="139"/>
        <v>0</v>
      </c>
    </row>
    <row r="765" spans="1:36" x14ac:dyDescent="0.25">
      <c r="A765" s="19"/>
      <c r="B765" s="19"/>
      <c r="C765" s="37"/>
      <c r="D765" s="19"/>
      <c r="E765" s="19"/>
      <c r="F765" s="19"/>
      <c r="G765" s="19"/>
      <c r="H765" s="19"/>
      <c r="I765" s="19"/>
      <c r="J765" s="19"/>
      <c r="K765" s="19"/>
      <c r="L765" s="19"/>
      <c r="M765" s="81">
        <f>IF(C765&gt;A_Stammdaten!$B$12,0,SUM(D765,E765,G765,I765:J765)-SUM(F765,H765,K765:L765))</f>
        <v>0</v>
      </c>
      <c r="N765" s="19"/>
      <c r="O765" s="19"/>
      <c r="P765" s="19"/>
      <c r="Q765" s="81">
        <f t="shared" si="140"/>
        <v>0</v>
      </c>
      <c r="R765" s="82">
        <f>IF(ISBLANK($B765),0,VLOOKUP($B765,Listen!$A$2:$C$45,2,FALSE))</f>
        <v>0</v>
      </c>
      <c r="S765" s="82">
        <f>IF(ISBLANK($B765),0,VLOOKUP($B765,Listen!$A$2:$C$45,3,FALSE))</f>
        <v>0</v>
      </c>
      <c r="T765" s="51">
        <f t="shared" si="132"/>
        <v>0</v>
      </c>
      <c r="U765" s="51">
        <f t="shared" si="142"/>
        <v>0</v>
      </c>
      <c r="V765" s="51">
        <f t="shared" si="142"/>
        <v>0</v>
      </c>
      <c r="W765" s="51">
        <f t="shared" si="142"/>
        <v>0</v>
      </c>
      <c r="X765" s="51">
        <f t="shared" si="142"/>
        <v>0</v>
      </c>
      <c r="Y765" s="51">
        <f t="shared" si="142"/>
        <v>0</v>
      </c>
      <c r="Z765" s="51">
        <f t="shared" si="142"/>
        <v>0</v>
      </c>
      <c r="AA765" s="53">
        <f t="shared" si="141"/>
        <v>0</v>
      </c>
      <c r="AB765" s="53">
        <f>IF(C765=A_Stammdaten!$B$12,D_SAV!$Q765-D_SAV!$AC765,HLOOKUP(A_Stammdaten!$B$12-1,$AD$4:$AJ$1000,ROW(C765)-3,FALSE)-$AC765)</f>
        <v>0</v>
      </c>
      <c r="AC765" s="53">
        <f>HLOOKUP(A_Stammdaten!$B$12,$AD$4:$AJ$1000,ROW(C765)-3,FALSE)</f>
        <v>0</v>
      </c>
      <c r="AD765" s="53">
        <f t="shared" si="133"/>
        <v>0</v>
      </c>
      <c r="AE765" s="53">
        <f t="shared" si="134"/>
        <v>0</v>
      </c>
      <c r="AF765" s="53">
        <f t="shared" si="135"/>
        <v>0</v>
      </c>
      <c r="AG765" s="53">
        <f t="shared" si="136"/>
        <v>0</v>
      </c>
      <c r="AH765" s="53">
        <f t="shared" si="137"/>
        <v>0</v>
      </c>
      <c r="AI765" s="53">
        <f t="shared" si="138"/>
        <v>0</v>
      </c>
      <c r="AJ765" s="53">
        <f t="shared" si="139"/>
        <v>0</v>
      </c>
    </row>
    <row r="766" spans="1:36" x14ac:dyDescent="0.25">
      <c r="A766" s="19"/>
      <c r="B766" s="19"/>
      <c r="C766" s="37"/>
      <c r="D766" s="19"/>
      <c r="E766" s="19"/>
      <c r="F766" s="19"/>
      <c r="G766" s="19"/>
      <c r="H766" s="19"/>
      <c r="I766" s="19"/>
      <c r="J766" s="19"/>
      <c r="K766" s="19"/>
      <c r="L766" s="19"/>
      <c r="M766" s="81">
        <f>IF(C766&gt;A_Stammdaten!$B$12,0,SUM(D766,E766,G766,I766:J766)-SUM(F766,H766,K766:L766))</f>
        <v>0</v>
      </c>
      <c r="N766" s="19"/>
      <c r="O766" s="19"/>
      <c r="P766" s="19"/>
      <c r="Q766" s="81">
        <f t="shared" si="140"/>
        <v>0</v>
      </c>
      <c r="R766" s="82">
        <f>IF(ISBLANK($B766),0,VLOOKUP($B766,Listen!$A$2:$C$45,2,FALSE))</f>
        <v>0</v>
      </c>
      <c r="S766" s="82">
        <f>IF(ISBLANK($B766),0,VLOOKUP($B766,Listen!$A$2:$C$45,3,FALSE))</f>
        <v>0</v>
      </c>
      <c r="T766" s="51">
        <f t="shared" si="132"/>
        <v>0</v>
      </c>
      <c r="U766" s="51">
        <f t="shared" si="142"/>
        <v>0</v>
      </c>
      <c r="V766" s="51">
        <f t="shared" si="142"/>
        <v>0</v>
      </c>
      <c r="W766" s="51">
        <f t="shared" si="142"/>
        <v>0</v>
      </c>
      <c r="X766" s="51">
        <f t="shared" si="142"/>
        <v>0</v>
      </c>
      <c r="Y766" s="51">
        <f t="shared" si="142"/>
        <v>0</v>
      </c>
      <c r="Z766" s="51">
        <f t="shared" si="142"/>
        <v>0</v>
      </c>
      <c r="AA766" s="53">
        <f t="shared" si="141"/>
        <v>0</v>
      </c>
      <c r="AB766" s="53">
        <f>IF(C766=A_Stammdaten!$B$12,D_SAV!$Q766-D_SAV!$AC766,HLOOKUP(A_Stammdaten!$B$12-1,$AD$4:$AJ$1000,ROW(C766)-3,FALSE)-$AC766)</f>
        <v>0</v>
      </c>
      <c r="AC766" s="53">
        <f>HLOOKUP(A_Stammdaten!$B$12,$AD$4:$AJ$1000,ROW(C766)-3,FALSE)</f>
        <v>0</v>
      </c>
      <c r="AD766" s="53">
        <f t="shared" si="133"/>
        <v>0</v>
      </c>
      <c r="AE766" s="53">
        <f t="shared" si="134"/>
        <v>0</v>
      </c>
      <c r="AF766" s="53">
        <f t="shared" si="135"/>
        <v>0</v>
      </c>
      <c r="AG766" s="53">
        <f t="shared" si="136"/>
        <v>0</v>
      </c>
      <c r="AH766" s="53">
        <f t="shared" si="137"/>
        <v>0</v>
      </c>
      <c r="AI766" s="53">
        <f t="shared" si="138"/>
        <v>0</v>
      </c>
      <c r="AJ766" s="53">
        <f t="shared" si="139"/>
        <v>0</v>
      </c>
    </row>
    <row r="767" spans="1:36" x14ac:dyDescent="0.25">
      <c r="A767" s="19"/>
      <c r="B767" s="19"/>
      <c r="C767" s="37"/>
      <c r="D767" s="19"/>
      <c r="E767" s="19"/>
      <c r="F767" s="19"/>
      <c r="G767" s="19"/>
      <c r="H767" s="19"/>
      <c r="I767" s="19"/>
      <c r="J767" s="19"/>
      <c r="K767" s="19"/>
      <c r="L767" s="19"/>
      <c r="M767" s="81">
        <f>IF(C767&gt;A_Stammdaten!$B$12,0,SUM(D767,E767,G767,I767:J767)-SUM(F767,H767,K767:L767))</f>
        <v>0</v>
      </c>
      <c r="N767" s="19"/>
      <c r="O767" s="19"/>
      <c r="P767" s="19"/>
      <c r="Q767" s="81">
        <f t="shared" si="140"/>
        <v>0</v>
      </c>
      <c r="R767" s="82">
        <f>IF(ISBLANK($B767),0,VLOOKUP($B767,Listen!$A$2:$C$45,2,FALSE))</f>
        <v>0</v>
      </c>
      <c r="S767" s="82">
        <f>IF(ISBLANK($B767),0,VLOOKUP($B767,Listen!$A$2:$C$45,3,FALSE))</f>
        <v>0</v>
      </c>
      <c r="T767" s="51">
        <f t="shared" si="132"/>
        <v>0</v>
      </c>
      <c r="U767" s="51">
        <f t="shared" si="142"/>
        <v>0</v>
      </c>
      <c r="V767" s="51">
        <f t="shared" si="142"/>
        <v>0</v>
      </c>
      <c r="W767" s="51">
        <f t="shared" si="142"/>
        <v>0</v>
      </c>
      <c r="X767" s="51">
        <f t="shared" si="142"/>
        <v>0</v>
      </c>
      <c r="Y767" s="51">
        <f t="shared" si="142"/>
        <v>0</v>
      </c>
      <c r="Z767" s="51">
        <f t="shared" si="142"/>
        <v>0</v>
      </c>
      <c r="AA767" s="53">
        <f t="shared" si="141"/>
        <v>0</v>
      </c>
      <c r="AB767" s="53">
        <f>IF(C767=A_Stammdaten!$B$12,D_SAV!$Q767-D_SAV!$AC767,HLOOKUP(A_Stammdaten!$B$12-1,$AD$4:$AJ$1000,ROW(C767)-3,FALSE)-$AC767)</f>
        <v>0</v>
      </c>
      <c r="AC767" s="53">
        <f>HLOOKUP(A_Stammdaten!$B$12,$AD$4:$AJ$1000,ROW(C767)-3,FALSE)</f>
        <v>0</v>
      </c>
      <c r="AD767" s="53">
        <f t="shared" si="133"/>
        <v>0</v>
      </c>
      <c r="AE767" s="53">
        <f t="shared" si="134"/>
        <v>0</v>
      </c>
      <c r="AF767" s="53">
        <f t="shared" si="135"/>
        <v>0</v>
      </c>
      <c r="AG767" s="53">
        <f t="shared" si="136"/>
        <v>0</v>
      </c>
      <c r="AH767" s="53">
        <f t="shared" si="137"/>
        <v>0</v>
      </c>
      <c r="AI767" s="53">
        <f t="shared" si="138"/>
        <v>0</v>
      </c>
      <c r="AJ767" s="53">
        <f t="shared" si="139"/>
        <v>0</v>
      </c>
    </row>
    <row r="768" spans="1:36" x14ac:dyDescent="0.25">
      <c r="A768" s="19"/>
      <c r="B768" s="19"/>
      <c r="C768" s="37"/>
      <c r="D768" s="19"/>
      <c r="E768" s="19"/>
      <c r="F768" s="19"/>
      <c r="G768" s="19"/>
      <c r="H768" s="19"/>
      <c r="I768" s="19"/>
      <c r="J768" s="19"/>
      <c r="K768" s="19"/>
      <c r="L768" s="19"/>
      <c r="M768" s="81">
        <f>IF(C768&gt;A_Stammdaten!$B$12,0,SUM(D768,E768,G768,I768:J768)-SUM(F768,H768,K768:L768))</f>
        <v>0</v>
      </c>
      <c r="N768" s="19"/>
      <c r="O768" s="19"/>
      <c r="P768" s="19"/>
      <c r="Q768" s="81">
        <f t="shared" si="140"/>
        <v>0</v>
      </c>
      <c r="R768" s="82">
        <f>IF(ISBLANK($B768),0,VLOOKUP($B768,Listen!$A$2:$C$45,2,FALSE))</f>
        <v>0</v>
      </c>
      <c r="S768" s="82">
        <f>IF(ISBLANK($B768),0,VLOOKUP($B768,Listen!$A$2:$C$45,3,FALSE))</f>
        <v>0</v>
      </c>
      <c r="T768" s="51">
        <f t="shared" si="132"/>
        <v>0</v>
      </c>
      <c r="U768" s="51">
        <f t="shared" si="142"/>
        <v>0</v>
      </c>
      <c r="V768" s="51">
        <f t="shared" si="142"/>
        <v>0</v>
      </c>
      <c r="W768" s="51">
        <f t="shared" si="142"/>
        <v>0</v>
      </c>
      <c r="X768" s="51">
        <f t="shared" si="142"/>
        <v>0</v>
      </c>
      <c r="Y768" s="51">
        <f t="shared" si="142"/>
        <v>0</v>
      </c>
      <c r="Z768" s="51">
        <f t="shared" si="142"/>
        <v>0</v>
      </c>
      <c r="AA768" s="53">
        <f t="shared" si="141"/>
        <v>0</v>
      </c>
      <c r="AB768" s="53">
        <f>IF(C768=A_Stammdaten!$B$12,D_SAV!$Q768-D_SAV!$AC768,HLOOKUP(A_Stammdaten!$B$12-1,$AD$4:$AJ$1000,ROW(C768)-3,FALSE)-$AC768)</f>
        <v>0</v>
      </c>
      <c r="AC768" s="53">
        <f>HLOOKUP(A_Stammdaten!$B$12,$AD$4:$AJ$1000,ROW(C768)-3,FALSE)</f>
        <v>0</v>
      </c>
      <c r="AD768" s="53">
        <f t="shared" si="133"/>
        <v>0</v>
      </c>
      <c r="AE768" s="53">
        <f t="shared" si="134"/>
        <v>0</v>
      </c>
      <c r="AF768" s="53">
        <f t="shared" si="135"/>
        <v>0</v>
      </c>
      <c r="AG768" s="53">
        <f t="shared" si="136"/>
        <v>0</v>
      </c>
      <c r="AH768" s="53">
        <f t="shared" si="137"/>
        <v>0</v>
      </c>
      <c r="AI768" s="53">
        <f t="shared" si="138"/>
        <v>0</v>
      </c>
      <c r="AJ768" s="53">
        <f t="shared" si="139"/>
        <v>0</v>
      </c>
    </row>
    <row r="769" spans="1:36" x14ac:dyDescent="0.25">
      <c r="A769" s="19"/>
      <c r="B769" s="19"/>
      <c r="C769" s="37"/>
      <c r="D769" s="19"/>
      <c r="E769" s="19"/>
      <c r="F769" s="19"/>
      <c r="G769" s="19"/>
      <c r="H769" s="19"/>
      <c r="I769" s="19"/>
      <c r="J769" s="19"/>
      <c r="K769" s="19"/>
      <c r="L769" s="19"/>
      <c r="M769" s="81">
        <f>IF(C769&gt;A_Stammdaten!$B$12,0,SUM(D769,E769,G769,I769:J769)-SUM(F769,H769,K769:L769))</f>
        <v>0</v>
      </c>
      <c r="N769" s="19"/>
      <c r="O769" s="19"/>
      <c r="P769" s="19"/>
      <c r="Q769" s="81">
        <f t="shared" si="140"/>
        <v>0</v>
      </c>
      <c r="R769" s="82">
        <f>IF(ISBLANK($B769),0,VLOOKUP($B769,Listen!$A$2:$C$45,2,FALSE))</f>
        <v>0</v>
      </c>
      <c r="S769" s="82">
        <f>IF(ISBLANK($B769),0,VLOOKUP($B769,Listen!$A$2:$C$45,3,FALSE))</f>
        <v>0</v>
      </c>
      <c r="T769" s="51">
        <f t="shared" si="132"/>
        <v>0</v>
      </c>
      <c r="U769" s="51">
        <f t="shared" si="142"/>
        <v>0</v>
      </c>
      <c r="V769" s="51">
        <f t="shared" si="142"/>
        <v>0</v>
      </c>
      <c r="W769" s="51">
        <f t="shared" si="142"/>
        <v>0</v>
      </c>
      <c r="X769" s="51">
        <f t="shared" si="142"/>
        <v>0</v>
      </c>
      <c r="Y769" s="51">
        <f t="shared" si="142"/>
        <v>0</v>
      </c>
      <c r="Z769" s="51">
        <f t="shared" si="142"/>
        <v>0</v>
      </c>
      <c r="AA769" s="53">
        <f t="shared" si="141"/>
        <v>0</v>
      </c>
      <c r="AB769" s="53">
        <f>IF(C769=A_Stammdaten!$B$12,D_SAV!$Q769-D_SAV!$AC769,HLOOKUP(A_Stammdaten!$B$12-1,$AD$4:$AJ$1000,ROW(C769)-3,FALSE)-$AC769)</f>
        <v>0</v>
      </c>
      <c r="AC769" s="53">
        <f>HLOOKUP(A_Stammdaten!$B$12,$AD$4:$AJ$1000,ROW(C769)-3,FALSE)</f>
        <v>0</v>
      </c>
      <c r="AD769" s="53">
        <f t="shared" si="133"/>
        <v>0</v>
      </c>
      <c r="AE769" s="53">
        <f t="shared" si="134"/>
        <v>0</v>
      </c>
      <c r="AF769" s="53">
        <f t="shared" si="135"/>
        <v>0</v>
      </c>
      <c r="AG769" s="53">
        <f t="shared" si="136"/>
        <v>0</v>
      </c>
      <c r="AH769" s="53">
        <f t="shared" si="137"/>
        <v>0</v>
      </c>
      <c r="AI769" s="53">
        <f t="shared" si="138"/>
        <v>0</v>
      </c>
      <c r="AJ769" s="53">
        <f t="shared" si="139"/>
        <v>0</v>
      </c>
    </row>
    <row r="770" spans="1:36" x14ac:dyDescent="0.25">
      <c r="A770" s="19"/>
      <c r="B770" s="19"/>
      <c r="C770" s="37"/>
      <c r="D770" s="19"/>
      <c r="E770" s="19"/>
      <c r="F770" s="19"/>
      <c r="G770" s="19"/>
      <c r="H770" s="19"/>
      <c r="I770" s="19"/>
      <c r="J770" s="19"/>
      <c r="K770" s="19"/>
      <c r="L770" s="19"/>
      <c r="M770" s="81">
        <f>IF(C770&gt;A_Stammdaten!$B$12,0,SUM(D770,E770,G770,I770:J770)-SUM(F770,H770,K770:L770))</f>
        <v>0</v>
      </c>
      <c r="N770" s="19"/>
      <c r="O770" s="19"/>
      <c r="P770" s="19"/>
      <c r="Q770" s="81">
        <f t="shared" si="140"/>
        <v>0</v>
      </c>
      <c r="R770" s="82">
        <f>IF(ISBLANK($B770),0,VLOOKUP($B770,Listen!$A$2:$C$45,2,FALSE))</f>
        <v>0</v>
      </c>
      <c r="S770" s="82">
        <f>IF(ISBLANK($B770),0,VLOOKUP($B770,Listen!$A$2:$C$45,3,FALSE))</f>
        <v>0</v>
      </c>
      <c r="T770" s="51">
        <f t="shared" si="132"/>
        <v>0</v>
      </c>
      <c r="U770" s="51">
        <f t="shared" si="142"/>
        <v>0</v>
      </c>
      <c r="V770" s="51">
        <f t="shared" si="142"/>
        <v>0</v>
      </c>
      <c r="W770" s="51">
        <f t="shared" si="142"/>
        <v>0</v>
      </c>
      <c r="X770" s="51">
        <f t="shared" si="142"/>
        <v>0</v>
      </c>
      <c r="Y770" s="51">
        <f t="shared" si="142"/>
        <v>0</v>
      </c>
      <c r="Z770" s="51">
        <f t="shared" si="142"/>
        <v>0</v>
      </c>
      <c r="AA770" s="53">
        <f t="shared" si="141"/>
        <v>0</v>
      </c>
      <c r="AB770" s="53">
        <f>IF(C770=A_Stammdaten!$B$12,D_SAV!$Q770-D_SAV!$AC770,HLOOKUP(A_Stammdaten!$B$12-1,$AD$4:$AJ$1000,ROW(C770)-3,FALSE)-$AC770)</f>
        <v>0</v>
      </c>
      <c r="AC770" s="53">
        <f>HLOOKUP(A_Stammdaten!$B$12,$AD$4:$AJ$1000,ROW(C770)-3,FALSE)</f>
        <v>0</v>
      </c>
      <c r="AD770" s="53">
        <f t="shared" si="133"/>
        <v>0</v>
      </c>
      <c r="AE770" s="53">
        <f t="shared" si="134"/>
        <v>0</v>
      </c>
      <c r="AF770" s="53">
        <f t="shared" si="135"/>
        <v>0</v>
      </c>
      <c r="AG770" s="53">
        <f t="shared" si="136"/>
        <v>0</v>
      </c>
      <c r="AH770" s="53">
        <f t="shared" si="137"/>
        <v>0</v>
      </c>
      <c r="AI770" s="53">
        <f t="shared" si="138"/>
        <v>0</v>
      </c>
      <c r="AJ770" s="53">
        <f t="shared" si="139"/>
        <v>0</v>
      </c>
    </row>
    <row r="771" spans="1:36" x14ac:dyDescent="0.25">
      <c r="A771" s="19"/>
      <c r="B771" s="19"/>
      <c r="C771" s="37"/>
      <c r="D771" s="19"/>
      <c r="E771" s="19"/>
      <c r="F771" s="19"/>
      <c r="G771" s="19"/>
      <c r="H771" s="19"/>
      <c r="I771" s="19"/>
      <c r="J771" s="19"/>
      <c r="K771" s="19"/>
      <c r="L771" s="19"/>
      <c r="M771" s="81">
        <f>IF(C771&gt;A_Stammdaten!$B$12,0,SUM(D771,E771,G771,I771:J771)-SUM(F771,H771,K771:L771))</f>
        <v>0</v>
      </c>
      <c r="N771" s="19"/>
      <c r="O771" s="19"/>
      <c r="P771" s="19"/>
      <c r="Q771" s="81">
        <f t="shared" si="140"/>
        <v>0</v>
      </c>
      <c r="R771" s="82">
        <f>IF(ISBLANK($B771),0,VLOOKUP($B771,Listen!$A$2:$C$45,2,FALSE))</f>
        <v>0</v>
      </c>
      <c r="S771" s="82">
        <f>IF(ISBLANK($B771),0,VLOOKUP($B771,Listen!$A$2:$C$45,3,FALSE))</f>
        <v>0</v>
      </c>
      <c r="T771" s="51">
        <f t="shared" si="132"/>
        <v>0</v>
      </c>
      <c r="U771" s="51">
        <f t="shared" si="142"/>
        <v>0</v>
      </c>
      <c r="V771" s="51">
        <f t="shared" si="142"/>
        <v>0</v>
      </c>
      <c r="W771" s="51">
        <f t="shared" si="142"/>
        <v>0</v>
      </c>
      <c r="X771" s="51">
        <f t="shared" si="142"/>
        <v>0</v>
      </c>
      <c r="Y771" s="51">
        <f t="shared" si="142"/>
        <v>0</v>
      </c>
      <c r="Z771" s="51">
        <f t="shared" si="142"/>
        <v>0</v>
      </c>
      <c r="AA771" s="53">
        <f t="shared" si="141"/>
        <v>0</v>
      </c>
      <c r="AB771" s="53">
        <f>IF(C771=A_Stammdaten!$B$12,D_SAV!$Q771-D_SAV!$AC771,HLOOKUP(A_Stammdaten!$B$12-1,$AD$4:$AJ$1000,ROW(C771)-3,FALSE)-$AC771)</f>
        <v>0</v>
      </c>
      <c r="AC771" s="53">
        <f>HLOOKUP(A_Stammdaten!$B$12,$AD$4:$AJ$1000,ROW(C771)-3,FALSE)</f>
        <v>0</v>
      </c>
      <c r="AD771" s="53">
        <f t="shared" si="133"/>
        <v>0</v>
      </c>
      <c r="AE771" s="53">
        <f t="shared" si="134"/>
        <v>0</v>
      </c>
      <c r="AF771" s="53">
        <f t="shared" si="135"/>
        <v>0</v>
      </c>
      <c r="AG771" s="53">
        <f t="shared" si="136"/>
        <v>0</v>
      </c>
      <c r="AH771" s="53">
        <f t="shared" si="137"/>
        <v>0</v>
      </c>
      <c r="AI771" s="53">
        <f t="shared" si="138"/>
        <v>0</v>
      </c>
      <c r="AJ771" s="53">
        <f t="shared" si="139"/>
        <v>0</v>
      </c>
    </row>
    <row r="772" spans="1:36" x14ac:dyDescent="0.25">
      <c r="A772" s="19"/>
      <c r="B772" s="19"/>
      <c r="C772" s="37"/>
      <c r="D772" s="19"/>
      <c r="E772" s="19"/>
      <c r="F772" s="19"/>
      <c r="G772" s="19"/>
      <c r="H772" s="19"/>
      <c r="I772" s="19"/>
      <c r="J772" s="19"/>
      <c r="K772" s="19"/>
      <c r="L772" s="19"/>
      <c r="M772" s="81">
        <f>IF(C772&gt;A_Stammdaten!$B$12,0,SUM(D772,E772,G772,I772:J772)-SUM(F772,H772,K772:L772))</f>
        <v>0</v>
      </c>
      <c r="N772" s="19"/>
      <c r="O772" s="19"/>
      <c r="P772" s="19"/>
      <c r="Q772" s="81">
        <f t="shared" si="140"/>
        <v>0</v>
      </c>
      <c r="R772" s="82">
        <f>IF(ISBLANK($B772),0,VLOOKUP($B772,Listen!$A$2:$C$45,2,FALSE))</f>
        <v>0</v>
      </c>
      <c r="S772" s="82">
        <f>IF(ISBLANK($B772),0,VLOOKUP($B772,Listen!$A$2:$C$45,3,FALSE))</f>
        <v>0</v>
      </c>
      <c r="T772" s="51">
        <f t="shared" si="132"/>
        <v>0</v>
      </c>
      <c r="U772" s="51">
        <f t="shared" si="142"/>
        <v>0</v>
      </c>
      <c r="V772" s="51">
        <f t="shared" si="142"/>
        <v>0</v>
      </c>
      <c r="W772" s="51">
        <f t="shared" si="142"/>
        <v>0</v>
      </c>
      <c r="X772" s="51">
        <f t="shared" si="142"/>
        <v>0</v>
      </c>
      <c r="Y772" s="51">
        <f t="shared" si="142"/>
        <v>0</v>
      </c>
      <c r="Z772" s="51">
        <f t="shared" si="142"/>
        <v>0</v>
      </c>
      <c r="AA772" s="53">
        <f t="shared" si="141"/>
        <v>0</v>
      </c>
      <c r="AB772" s="53">
        <f>IF(C772=A_Stammdaten!$B$12,D_SAV!$Q772-D_SAV!$AC772,HLOOKUP(A_Stammdaten!$B$12-1,$AD$4:$AJ$1000,ROW(C772)-3,FALSE)-$AC772)</f>
        <v>0</v>
      </c>
      <c r="AC772" s="53">
        <f>HLOOKUP(A_Stammdaten!$B$12,$AD$4:$AJ$1000,ROW(C772)-3,FALSE)</f>
        <v>0</v>
      </c>
      <c r="AD772" s="53">
        <f t="shared" si="133"/>
        <v>0</v>
      </c>
      <c r="AE772" s="53">
        <f t="shared" si="134"/>
        <v>0</v>
      </c>
      <c r="AF772" s="53">
        <f t="shared" si="135"/>
        <v>0</v>
      </c>
      <c r="AG772" s="53">
        <f t="shared" si="136"/>
        <v>0</v>
      </c>
      <c r="AH772" s="53">
        <f t="shared" si="137"/>
        <v>0</v>
      </c>
      <c r="AI772" s="53">
        <f t="shared" si="138"/>
        <v>0</v>
      </c>
      <c r="AJ772" s="53">
        <f t="shared" si="139"/>
        <v>0</v>
      </c>
    </row>
    <row r="773" spans="1:36" x14ac:dyDescent="0.25">
      <c r="A773" s="19"/>
      <c r="B773" s="19"/>
      <c r="C773" s="37"/>
      <c r="D773" s="19"/>
      <c r="E773" s="19"/>
      <c r="F773" s="19"/>
      <c r="G773" s="19"/>
      <c r="H773" s="19"/>
      <c r="I773" s="19"/>
      <c r="J773" s="19"/>
      <c r="K773" s="19"/>
      <c r="L773" s="19"/>
      <c r="M773" s="81">
        <f>IF(C773&gt;A_Stammdaten!$B$12,0,SUM(D773,E773,G773,I773:J773)-SUM(F773,H773,K773:L773))</f>
        <v>0</v>
      </c>
      <c r="N773" s="19"/>
      <c r="O773" s="19"/>
      <c r="P773" s="19"/>
      <c r="Q773" s="81">
        <f t="shared" si="140"/>
        <v>0</v>
      </c>
      <c r="R773" s="82">
        <f>IF(ISBLANK($B773),0,VLOOKUP($B773,Listen!$A$2:$C$45,2,FALSE))</f>
        <v>0</v>
      </c>
      <c r="S773" s="82">
        <f>IF(ISBLANK($B773),0,VLOOKUP($B773,Listen!$A$2:$C$45,3,FALSE))</f>
        <v>0</v>
      </c>
      <c r="T773" s="51">
        <f t="shared" ref="T773:T836" si="143">$R773</f>
        <v>0</v>
      </c>
      <c r="U773" s="51">
        <f t="shared" si="142"/>
        <v>0</v>
      </c>
      <c r="V773" s="51">
        <f t="shared" si="142"/>
        <v>0</v>
      </c>
      <c r="W773" s="51">
        <f t="shared" si="142"/>
        <v>0</v>
      </c>
      <c r="X773" s="51">
        <f t="shared" si="142"/>
        <v>0</v>
      </c>
      <c r="Y773" s="51">
        <f t="shared" si="142"/>
        <v>0</v>
      </c>
      <c r="Z773" s="51">
        <f t="shared" si="142"/>
        <v>0</v>
      </c>
      <c r="AA773" s="53">
        <f t="shared" si="141"/>
        <v>0</v>
      </c>
      <c r="AB773" s="53">
        <f>IF(C773=A_Stammdaten!$B$12,D_SAV!$Q773-D_SAV!$AC773,HLOOKUP(A_Stammdaten!$B$12-1,$AD$4:$AJ$1000,ROW(C773)-3,FALSE)-$AC773)</f>
        <v>0</v>
      </c>
      <c r="AC773" s="53">
        <f>HLOOKUP(A_Stammdaten!$B$12,$AD$4:$AJ$1000,ROW(C773)-3,FALSE)</f>
        <v>0</v>
      </c>
      <c r="AD773" s="53">
        <f t="shared" ref="AD773:AD836" si="144">IF(OR($C773=0,$Q773=0),0,IF($C773&lt;=AD$4,$Q773-$Q773/T773*(AD$4-$C773+1),0))</f>
        <v>0</v>
      </c>
      <c r="AE773" s="53">
        <f t="shared" ref="AE773:AE836" si="145">IF(OR($C773=0,$Q773=0,U773-(AE$4-$C773)=0),0,IF($C773&lt;AE$4,AD773-AD773/(U773-(AE$4-$C773)),IF($C773=AE$4,$Q773-$Q773/U773,0)))</f>
        <v>0</v>
      </c>
      <c r="AF773" s="53">
        <f t="shared" ref="AF773:AF836" si="146">IF(OR($C773=0,$Q773=0,V773-(AF$4-$C773)=0),0,IF($C773&lt;AF$4,AE773-AE773/(V773-(AF$4-$C773)),IF($C773=AF$4,$Q773-$Q773/V773,0)))</f>
        <v>0</v>
      </c>
      <c r="AG773" s="53">
        <f t="shared" ref="AG773:AG836" si="147">IF(OR($C773=0,$Q773=0,W773-(AG$4-$C773)=0),0,IF($C773&lt;AG$4,AF773-AF773/(W773-(AG$4-$C773)),IF($C773=AG$4,$Q773-$Q773/W773,0)))</f>
        <v>0</v>
      </c>
      <c r="AH773" s="53">
        <f t="shared" ref="AH773:AH836" si="148">IF(OR($C773=0,$Q773=0,X773-(AH$4-$C773)=0),0,IF($C773&lt;AH$4,AG773-AG773/(X773-(AH$4-$C773)),IF($C773=AH$4,$Q773-$Q773/X773,0)))</f>
        <v>0</v>
      </c>
      <c r="AI773" s="53">
        <f t="shared" ref="AI773:AI836" si="149">IF(OR($C773=0,$Q773=0,Y773-(AI$4-$C773)=0),0,IF($C773&lt;AI$4,AH773-AH773/(Y773-(AI$4-$C773)),IF($C773=AI$4,$Q773-$Q773/Y773,0)))</f>
        <v>0</v>
      </c>
      <c r="AJ773" s="53">
        <f t="shared" ref="AJ773:AJ836" si="150">IF(OR($C773=0,$Q773=0,Z773-(AJ$4-$C773)=0),0,IF($C773&lt;AJ$4,AI773-AI773/(Z773-(AJ$4-$C773)),IF($C773=AJ$4,$Q773-$Q773/Z773,0)))</f>
        <v>0</v>
      </c>
    </row>
    <row r="774" spans="1:36" x14ac:dyDescent="0.25">
      <c r="A774" s="19"/>
      <c r="B774" s="19"/>
      <c r="C774" s="37"/>
      <c r="D774" s="19"/>
      <c r="E774" s="19"/>
      <c r="F774" s="19"/>
      <c r="G774" s="19"/>
      <c r="H774" s="19"/>
      <c r="I774" s="19"/>
      <c r="J774" s="19"/>
      <c r="K774" s="19"/>
      <c r="L774" s="19"/>
      <c r="M774" s="81">
        <f>IF(C774&gt;A_Stammdaten!$B$12,0,SUM(D774,E774,G774,I774:J774)-SUM(F774,H774,K774:L774))</f>
        <v>0</v>
      </c>
      <c r="N774" s="19"/>
      <c r="O774" s="19"/>
      <c r="P774" s="19"/>
      <c r="Q774" s="81">
        <f t="shared" ref="Q774:Q837" si="151">M774-N774-O774</f>
        <v>0</v>
      </c>
      <c r="R774" s="82">
        <f>IF(ISBLANK($B774),0,VLOOKUP($B774,Listen!$A$2:$C$45,2,FALSE))</f>
        <v>0</v>
      </c>
      <c r="S774" s="82">
        <f>IF(ISBLANK($B774),0,VLOOKUP($B774,Listen!$A$2:$C$45,3,FALSE))</f>
        <v>0</v>
      </c>
      <c r="T774" s="51">
        <f t="shared" si="143"/>
        <v>0</v>
      </c>
      <c r="U774" s="51">
        <f t="shared" si="142"/>
        <v>0</v>
      </c>
      <c r="V774" s="51">
        <f t="shared" si="142"/>
        <v>0</v>
      </c>
      <c r="W774" s="51">
        <f t="shared" si="142"/>
        <v>0</v>
      </c>
      <c r="X774" s="51">
        <f t="shared" si="142"/>
        <v>0</v>
      </c>
      <c r="Y774" s="51">
        <f t="shared" si="142"/>
        <v>0</v>
      </c>
      <c r="Z774" s="51">
        <f t="shared" si="142"/>
        <v>0</v>
      </c>
      <c r="AA774" s="53">
        <f t="shared" si="141"/>
        <v>0</v>
      </c>
      <c r="AB774" s="53">
        <f>IF(C774=A_Stammdaten!$B$12,D_SAV!$Q774-D_SAV!$AC774,HLOOKUP(A_Stammdaten!$B$12-1,$AD$4:$AJ$1000,ROW(C774)-3,FALSE)-$AC774)</f>
        <v>0</v>
      </c>
      <c r="AC774" s="53">
        <f>HLOOKUP(A_Stammdaten!$B$12,$AD$4:$AJ$1000,ROW(C774)-3,FALSE)</f>
        <v>0</v>
      </c>
      <c r="AD774" s="53">
        <f t="shared" si="144"/>
        <v>0</v>
      </c>
      <c r="AE774" s="53">
        <f t="shared" si="145"/>
        <v>0</v>
      </c>
      <c r="AF774" s="53">
        <f t="shared" si="146"/>
        <v>0</v>
      </c>
      <c r="AG774" s="53">
        <f t="shared" si="147"/>
        <v>0</v>
      </c>
      <c r="AH774" s="53">
        <f t="shared" si="148"/>
        <v>0</v>
      </c>
      <c r="AI774" s="53">
        <f t="shared" si="149"/>
        <v>0</v>
      </c>
      <c r="AJ774" s="53">
        <f t="shared" si="150"/>
        <v>0</v>
      </c>
    </row>
    <row r="775" spans="1:36" x14ac:dyDescent="0.25">
      <c r="A775" s="19"/>
      <c r="B775" s="19"/>
      <c r="C775" s="37"/>
      <c r="D775" s="19"/>
      <c r="E775" s="19"/>
      <c r="F775" s="19"/>
      <c r="G775" s="19"/>
      <c r="H775" s="19"/>
      <c r="I775" s="19"/>
      <c r="J775" s="19"/>
      <c r="K775" s="19"/>
      <c r="L775" s="19"/>
      <c r="M775" s="81">
        <f>IF(C775&gt;A_Stammdaten!$B$12,0,SUM(D775,E775,G775,I775:J775)-SUM(F775,H775,K775:L775))</f>
        <v>0</v>
      </c>
      <c r="N775" s="19"/>
      <c r="O775" s="19"/>
      <c r="P775" s="19"/>
      <c r="Q775" s="81">
        <f t="shared" si="151"/>
        <v>0</v>
      </c>
      <c r="R775" s="82">
        <f>IF(ISBLANK($B775),0,VLOOKUP($B775,Listen!$A$2:$C$45,2,FALSE))</f>
        <v>0</v>
      </c>
      <c r="S775" s="82">
        <f>IF(ISBLANK($B775),0,VLOOKUP($B775,Listen!$A$2:$C$45,3,FALSE))</f>
        <v>0</v>
      </c>
      <c r="T775" s="51">
        <f t="shared" si="143"/>
        <v>0</v>
      </c>
      <c r="U775" s="51">
        <f t="shared" si="142"/>
        <v>0</v>
      </c>
      <c r="V775" s="51">
        <f t="shared" si="142"/>
        <v>0</v>
      </c>
      <c r="W775" s="51">
        <f t="shared" si="142"/>
        <v>0</v>
      </c>
      <c r="X775" s="51">
        <f t="shared" si="142"/>
        <v>0</v>
      </c>
      <c r="Y775" s="51">
        <f t="shared" si="142"/>
        <v>0</v>
      </c>
      <c r="Z775" s="51">
        <f t="shared" si="142"/>
        <v>0</v>
      </c>
      <c r="AA775" s="53">
        <f t="shared" si="141"/>
        <v>0</v>
      </c>
      <c r="AB775" s="53">
        <f>IF(C775=A_Stammdaten!$B$12,D_SAV!$Q775-D_SAV!$AC775,HLOOKUP(A_Stammdaten!$B$12-1,$AD$4:$AJ$1000,ROW(C775)-3,FALSE)-$AC775)</f>
        <v>0</v>
      </c>
      <c r="AC775" s="53">
        <f>HLOOKUP(A_Stammdaten!$B$12,$AD$4:$AJ$1000,ROW(C775)-3,FALSE)</f>
        <v>0</v>
      </c>
      <c r="AD775" s="53">
        <f t="shared" si="144"/>
        <v>0</v>
      </c>
      <c r="AE775" s="53">
        <f t="shared" si="145"/>
        <v>0</v>
      </c>
      <c r="AF775" s="53">
        <f t="shared" si="146"/>
        <v>0</v>
      </c>
      <c r="AG775" s="53">
        <f t="shared" si="147"/>
        <v>0</v>
      </c>
      <c r="AH775" s="53">
        <f t="shared" si="148"/>
        <v>0</v>
      </c>
      <c r="AI775" s="53">
        <f t="shared" si="149"/>
        <v>0</v>
      </c>
      <c r="AJ775" s="53">
        <f t="shared" si="150"/>
        <v>0</v>
      </c>
    </row>
    <row r="776" spans="1:36" x14ac:dyDescent="0.25">
      <c r="A776" s="19"/>
      <c r="B776" s="19"/>
      <c r="C776" s="37"/>
      <c r="D776" s="19"/>
      <c r="E776" s="19"/>
      <c r="F776" s="19"/>
      <c r="G776" s="19"/>
      <c r="H776" s="19"/>
      <c r="I776" s="19"/>
      <c r="J776" s="19"/>
      <c r="K776" s="19"/>
      <c r="L776" s="19"/>
      <c r="M776" s="81">
        <f>IF(C776&gt;A_Stammdaten!$B$12,0,SUM(D776,E776,G776,I776:J776)-SUM(F776,H776,K776:L776))</f>
        <v>0</v>
      </c>
      <c r="N776" s="19"/>
      <c r="O776" s="19"/>
      <c r="P776" s="19"/>
      <c r="Q776" s="81">
        <f t="shared" si="151"/>
        <v>0</v>
      </c>
      <c r="R776" s="82">
        <f>IF(ISBLANK($B776),0,VLOOKUP($B776,Listen!$A$2:$C$45,2,FALSE))</f>
        <v>0</v>
      </c>
      <c r="S776" s="82">
        <f>IF(ISBLANK($B776),0,VLOOKUP($B776,Listen!$A$2:$C$45,3,FALSE))</f>
        <v>0</v>
      </c>
      <c r="T776" s="51">
        <f t="shared" si="143"/>
        <v>0</v>
      </c>
      <c r="U776" s="51">
        <f t="shared" si="142"/>
        <v>0</v>
      </c>
      <c r="V776" s="51">
        <f t="shared" si="142"/>
        <v>0</v>
      </c>
      <c r="W776" s="51">
        <f t="shared" si="142"/>
        <v>0</v>
      </c>
      <c r="X776" s="51">
        <f t="shared" si="142"/>
        <v>0</v>
      </c>
      <c r="Y776" s="51">
        <f t="shared" si="142"/>
        <v>0</v>
      </c>
      <c r="Z776" s="51">
        <f t="shared" si="142"/>
        <v>0</v>
      </c>
      <c r="AA776" s="53">
        <f t="shared" si="141"/>
        <v>0</v>
      </c>
      <c r="AB776" s="53">
        <f>IF(C776=A_Stammdaten!$B$12,D_SAV!$Q776-D_SAV!$AC776,HLOOKUP(A_Stammdaten!$B$12-1,$AD$4:$AJ$1000,ROW(C776)-3,FALSE)-$AC776)</f>
        <v>0</v>
      </c>
      <c r="AC776" s="53">
        <f>HLOOKUP(A_Stammdaten!$B$12,$AD$4:$AJ$1000,ROW(C776)-3,FALSE)</f>
        <v>0</v>
      </c>
      <c r="AD776" s="53">
        <f t="shared" si="144"/>
        <v>0</v>
      </c>
      <c r="AE776" s="53">
        <f t="shared" si="145"/>
        <v>0</v>
      </c>
      <c r="AF776" s="53">
        <f t="shared" si="146"/>
        <v>0</v>
      </c>
      <c r="AG776" s="53">
        <f t="shared" si="147"/>
        <v>0</v>
      </c>
      <c r="AH776" s="53">
        <f t="shared" si="148"/>
        <v>0</v>
      </c>
      <c r="AI776" s="53">
        <f t="shared" si="149"/>
        <v>0</v>
      </c>
      <c r="AJ776" s="53">
        <f t="shared" si="150"/>
        <v>0</v>
      </c>
    </row>
    <row r="777" spans="1:36" x14ac:dyDescent="0.25">
      <c r="A777" s="19"/>
      <c r="B777" s="19"/>
      <c r="C777" s="37"/>
      <c r="D777" s="19"/>
      <c r="E777" s="19"/>
      <c r="F777" s="19"/>
      <c r="G777" s="19"/>
      <c r="H777" s="19"/>
      <c r="I777" s="19"/>
      <c r="J777" s="19"/>
      <c r="K777" s="19"/>
      <c r="L777" s="19"/>
      <c r="M777" s="81">
        <f>IF(C777&gt;A_Stammdaten!$B$12,0,SUM(D777,E777,G777,I777:J777)-SUM(F777,H777,K777:L777))</f>
        <v>0</v>
      </c>
      <c r="N777" s="19"/>
      <c r="O777" s="19"/>
      <c r="P777" s="19"/>
      <c r="Q777" s="81">
        <f t="shared" si="151"/>
        <v>0</v>
      </c>
      <c r="R777" s="82">
        <f>IF(ISBLANK($B777),0,VLOOKUP($B777,Listen!$A$2:$C$45,2,FALSE))</f>
        <v>0</v>
      </c>
      <c r="S777" s="82">
        <f>IF(ISBLANK($B777),0,VLOOKUP($B777,Listen!$A$2:$C$45,3,FALSE))</f>
        <v>0</v>
      </c>
      <c r="T777" s="51">
        <f t="shared" si="143"/>
        <v>0</v>
      </c>
      <c r="U777" s="51">
        <f t="shared" si="142"/>
        <v>0</v>
      </c>
      <c r="V777" s="51">
        <f t="shared" si="142"/>
        <v>0</v>
      </c>
      <c r="W777" s="51">
        <f t="shared" si="142"/>
        <v>0</v>
      </c>
      <c r="X777" s="51">
        <f t="shared" si="142"/>
        <v>0</v>
      </c>
      <c r="Y777" s="51">
        <f t="shared" si="142"/>
        <v>0</v>
      </c>
      <c r="Z777" s="51">
        <f t="shared" si="142"/>
        <v>0</v>
      </c>
      <c r="AA777" s="53">
        <f t="shared" si="141"/>
        <v>0</v>
      </c>
      <c r="AB777" s="53">
        <f>IF(C777=A_Stammdaten!$B$12,D_SAV!$Q777-D_SAV!$AC777,HLOOKUP(A_Stammdaten!$B$12-1,$AD$4:$AJ$1000,ROW(C777)-3,FALSE)-$AC777)</f>
        <v>0</v>
      </c>
      <c r="AC777" s="53">
        <f>HLOOKUP(A_Stammdaten!$B$12,$AD$4:$AJ$1000,ROW(C777)-3,FALSE)</f>
        <v>0</v>
      </c>
      <c r="AD777" s="53">
        <f t="shared" si="144"/>
        <v>0</v>
      </c>
      <c r="AE777" s="53">
        <f t="shared" si="145"/>
        <v>0</v>
      </c>
      <c r="AF777" s="53">
        <f t="shared" si="146"/>
        <v>0</v>
      </c>
      <c r="AG777" s="53">
        <f t="shared" si="147"/>
        <v>0</v>
      </c>
      <c r="AH777" s="53">
        <f t="shared" si="148"/>
        <v>0</v>
      </c>
      <c r="AI777" s="53">
        <f t="shared" si="149"/>
        <v>0</v>
      </c>
      <c r="AJ777" s="53">
        <f t="shared" si="150"/>
        <v>0</v>
      </c>
    </row>
    <row r="778" spans="1:36" x14ac:dyDescent="0.25">
      <c r="A778" s="19"/>
      <c r="B778" s="19"/>
      <c r="C778" s="37"/>
      <c r="D778" s="19"/>
      <c r="E778" s="19"/>
      <c r="F778" s="19"/>
      <c r="G778" s="19"/>
      <c r="H778" s="19"/>
      <c r="I778" s="19"/>
      <c r="J778" s="19"/>
      <c r="K778" s="19"/>
      <c r="L778" s="19"/>
      <c r="M778" s="81">
        <f>IF(C778&gt;A_Stammdaten!$B$12,0,SUM(D778,E778,G778,I778:J778)-SUM(F778,H778,K778:L778))</f>
        <v>0</v>
      </c>
      <c r="N778" s="19"/>
      <c r="O778" s="19"/>
      <c r="P778" s="19"/>
      <c r="Q778" s="81">
        <f t="shared" si="151"/>
        <v>0</v>
      </c>
      <c r="R778" s="82">
        <f>IF(ISBLANK($B778),0,VLOOKUP($B778,Listen!$A$2:$C$45,2,FALSE))</f>
        <v>0</v>
      </c>
      <c r="S778" s="82">
        <f>IF(ISBLANK($B778),0,VLOOKUP($B778,Listen!$A$2:$C$45,3,FALSE))</f>
        <v>0</v>
      </c>
      <c r="T778" s="51">
        <f t="shared" si="143"/>
        <v>0</v>
      </c>
      <c r="U778" s="51">
        <f t="shared" si="142"/>
        <v>0</v>
      </c>
      <c r="V778" s="51">
        <f t="shared" si="142"/>
        <v>0</v>
      </c>
      <c r="W778" s="51">
        <f t="shared" si="142"/>
        <v>0</v>
      </c>
      <c r="X778" s="51">
        <f t="shared" si="142"/>
        <v>0</v>
      </c>
      <c r="Y778" s="51">
        <f t="shared" si="142"/>
        <v>0</v>
      </c>
      <c r="Z778" s="51">
        <f t="shared" si="142"/>
        <v>0</v>
      </c>
      <c r="AA778" s="53">
        <f t="shared" si="141"/>
        <v>0</v>
      </c>
      <c r="AB778" s="53">
        <f>IF(C778=A_Stammdaten!$B$12,D_SAV!$Q778-D_SAV!$AC778,HLOOKUP(A_Stammdaten!$B$12-1,$AD$4:$AJ$1000,ROW(C778)-3,FALSE)-$AC778)</f>
        <v>0</v>
      </c>
      <c r="AC778" s="53">
        <f>HLOOKUP(A_Stammdaten!$B$12,$AD$4:$AJ$1000,ROW(C778)-3,FALSE)</f>
        <v>0</v>
      </c>
      <c r="AD778" s="53">
        <f t="shared" si="144"/>
        <v>0</v>
      </c>
      <c r="AE778" s="53">
        <f t="shared" si="145"/>
        <v>0</v>
      </c>
      <c r="AF778" s="53">
        <f t="shared" si="146"/>
        <v>0</v>
      </c>
      <c r="AG778" s="53">
        <f t="shared" si="147"/>
        <v>0</v>
      </c>
      <c r="AH778" s="53">
        <f t="shared" si="148"/>
        <v>0</v>
      </c>
      <c r="AI778" s="53">
        <f t="shared" si="149"/>
        <v>0</v>
      </c>
      <c r="AJ778" s="53">
        <f t="shared" si="150"/>
        <v>0</v>
      </c>
    </row>
    <row r="779" spans="1:36" x14ac:dyDescent="0.25">
      <c r="A779" s="19"/>
      <c r="B779" s="19"/>
      <c r="C779" s="37"/>
      <c r="D779" s="19"/>
      <c r="E779" s="19"/>
      <c r="F779" s="19"/>
      <c r="G779" s="19"/>
      <c r="H779" s="19"/>
      <c r="I779" s="19"/>
      <c r="J779" s="19"/>
      <c r="K779" s="19"/>
      <c r="L779" s="19"/>
      <c r="M779" s="81">
        <f>IF(C779&gt;A_Stammdaten!$B$12,0,SUM(D779,E779,G779,I779:J779)-SUM(F779,H779,K779:L779))</f>
        <v>0</v>
      </c>
      <c r="N779" s="19"/>
      <c r="O779" s="19"/>
      <c r="P779" s="19"/>
      <c r="Q779" s="81">
        <f t="shared" si="151"/>
        <v>0</v>
      </c>
      <c r="R779" s="82">
        <f>IF(ISBLANK($B779),0,VLOOKUP($B779,Listen!$A$2:$C$45,2,FALSE))</f>
        <v>0</v>
      </c>
      <c r="S779" s="82">
        <f>IF(ISBLANK($B779),0,VLOOKUP($B779,Listen!$A$2:$C$45,3,FALSE))</f>
        <v>0</v>
      </c>
      <c r="T779" s="51">
        <f t="shared" si="143"/>
        <v>0</v>
      </c>
      <c r="U779" s="51">
        <f t="shared" si="142"/>
        <v>0</v>
      </c>
      <c r="V779" s="51">
        <f t="shared" si="142"/>
        <v>0</v>
      </c>
      <c r="W779" s="51">
        <f t="shared" si="142"/>
        <v>0</v>
      </c>
      <c r="X779" s="51">
        <f t="shared" si="142"/>
        <v>0</v>
      </c>
      <c r="Y779" s="51">
        <f t="shared" si="142"/>
        <v>0</v>
      </c>
      <c r="Z779" s="51">
        <f t="shared" si="142"/>
        <v>0</v>
      </c>
      <c r="AA779" s="53">
        <f t="shared" si="141"/>
        <v>0</v>
      </c>
      <c r="AB779" s="53">
        <f>IF(C779=A_Stammdaten!$B$12,D_SAV!$Q779-D_SAV!$AC779,HLOOKUP(A_Stammdaten!$B$12-1,$AD$4:$AJ$1000,ROW(C779)-3,FALSE)-$AC779)</f>
        <v>0</v>
      </c>
      <c r="AC779" s="53">
        <f>HLOOKUP(A_Stammdaten!$B$12,$AD$4:$AJ$1000,ROW(C779)-3,FALSE)</f>
        <v>0</v>
      </c>
      <c r="AD779" s="53">
        <f t="shared" si="144"/>
        <v>0</v>
      </c>
      <c r="AE779" s="53">
        <f t="shared" si="145"/>
        <v>0</v>
      </c>
      <c r="AF779" s="53">
        <f t="shared" si="146"/>
        <v>0</v>
      </c>
      <c r="AG779" s="53">
        <f t="shared" si="147"/>
        <v>0</v>
      </c>
      <c r="AH779" s="53">
        <f t="shared" si="148"/>
        <v>0</v>
      </c>
      <c r="AI779" s="53">
        <f t="shared" si="149"/>
        <v>0</v>
      </c>
      <c r="AJ779" s="53">
        <f t="shared" si="150"/>
        <v>0</v>
      </c>
    </row>
    <row r="780" spans="1:36" x14ac:dyDescent="0.25">
      <c r="A780" s="19"/>
      <c r="B780" s="19"/>
      <c r="C780" s="37"/>
      <c r="D780" s="19"/>
      <c r="E780" s="19"/>
      <c r="F780" s="19"/>
      <c r="G780" s="19"/>
      <c r="H780" s="19"/>
      <c r="I780" s="19"/>
      <c r="J780" s="19"/>
      <c r="K780" s="19"/>
      <c r="L780" s="19"/>
      <c r="M780" s="81">
        <f>IF(C780&gt;A_Stammdaten!$B$12,0,SUM(D780,E780,G780,I780:J780)-SUM(F780,H780,K780:L780))</f>
        <v>0</v>
      </c>
      <c r="N780" s="19"/>
      <c r="O780" s="19"/>
      <c r="P780" s="19"/>
      <c r="Q780" s="81">
        <f t="shared" si="151"/>
        <v>0</v>
      </c>
      <c r="R780" s="82">
        <f>IF(ISBLANK($B780),0,VLOOKUP($B780,Listen!$A$2:$C$45,2,FALSE))</f>
        <v>0</v>
      </c>
      <c r="S780" s="82">
        <f>IF(ISBLANK($B780),0,VLOOKUP($B780,Listen!$A$2:$C$45,3,FALSE))</f>
        <v>0</v>
      </c>
      <c r="T780" s="51">
        <f t="shared" si="143"/>
        <v>0</v>
      </c>
      <c r="U780" s="51">
        <f t="shared" si="142"/>
        <v>0</v>
      </c>
      <c r="V780" s="51">
        <f t="shared" si="142"/>
        <v>0</v>
      </c>
      <c r="W780" s="51">
        <f t="shared" si="142"/>
        <v>0</v>
      </c>
      <c r="X780" s="51">
        <f t="shared" si="142"/>
        <v>0</v>
      </c>
      <c r="Y780" s="51">
        <f t="shared" si="142"/>
        <v>0</v>
      </c>
      <c r="Z780" s="51">
        <f t="shared" si="142"/>
        <v>0</v>
      </c>
      <c r="AA780" s="53">
        <f t="shared" si="141"/>
        <v>0</v>
      </c>
      <c r="AB780" s="53">
        <f>IF(C780=A_Stammdaten!$B$12,D_SAV!$Q780-D_SAV!$AC780,HLOOKUP(A_Stammdaten!$B$12-1,$AD$4:$AJ$1000,ROW(C780)-3,FALSE)-$AC780)</f>
        <v>0</v>
      </c>
      <c r="AC780" s="53">
        <f>HLOOKUP(A_Stammdaten!$B$12,$AD$4:$AJ$1000,ROW(C780)-3,FALSE)</f>
        <v>0</v>
      </c>
      <c r="AD780" s="53">
        <f t="shared" si="144"/>
        <v>0</v>
      </c>
      <c r="AE780" s="53">
        <f t="shared" si="145"/>
        <v>0</v>
      </c>
      <c r="AF780" s="53">
        <f t="shared" si="146"/>
        <v>0</v>
      </c>
      <c r="AG780" s="53">
        <f t="shared" si="147"/>
        <v>0</v>
      </c>
      <c r="AH780" s="53">
        <f t="shared" si="148"/>
        <v>0</v>
      </c>
      <c r="AI780" s="53">
        <f t="shared" si="149"/>
        <v>0</v>
      </c>
      <c r="AJ780" s="53">
        <f t="shared" si="150"/>
        <v>0</v>
      </c>
    </row>
    <row r="781" spans="1:36" x14ac:dyDescent="0.25">
      <c r="A781" s="19"/>
      <c r="B781" s="19"/>
      <c r="C781" s="37"/>
      <c r="D781" s="19"/>
      <c r="E781" s="19"/>
      <c r="F781" s="19"/>
      <c r="G781" s="19"/>
      <c r="H781" s="19"/>
      <c r="I781" s="19"/>
      <c r="J781" s="19"/>
      <c r="K781" s="19"/>
      <c r="L781" s="19"/>
      <c r="M781" s="81">
        <f>IF(C781&gt;A_Stammdaten!$B$12,0,SUM(D781,E781,G781,I781:J781)-SUM(F781,H781,K781:L781))</f>
        <v>0</v>
      </c>
      <c r="N781" s="19"/>
      <c r="O781" s="19"/>
      <c r="P781" s="19"/>
      <c r="Q781" s="81">
        <f t="shared" si="151"/>
        <v>0</v>
      </c>
      <c r="R781" s="82">
        <f>IF(ISBLANK($B781),0,VLOOKUP($B781,Listen!$A$2:$C$45,2,FALSE))</f>
        <v>0</v>
      </c>
      <c r="S781" s="82">
        <f>IF(ISBLANK($B781),0,VLOOKUP($B781,Listen!$A$2:$C$45,3,FALSE))</f>
        <v>0</v>
      </c>
      <c r="T781" s="51">
        <f t="shared" si="143"/>
        <v>0</v>
      </c>
      <c r="U781" s="51">
        <f t="shared" si="142"/>
        <v>0</v>
      </c>
      <c r="V781" s="51">
        <f t="shared" si="142"/>
        <v>0</v>
      </c>
      <c r="W781" s="51">
        <f t="shared" si="142"/>
        <v>0</v>
      </c>
      <c r="X781" s="51">
        <f t="shared" si="142"/>
        <v>0</v>
      </c>
      <c r="Y781" s="51">
        <f t="shared" si="142"/>
        <v>0</v>
      </c>
      <c r="Z781" s="51">
        <f t="shared" si="142"/>
        <v>0</v>
      </c>
      <c r="AA781" s="53">
        <f t="shared" si="141"/>
        <v>0</v>
      </c>
      <c r="AB781" s="53">
        <f>IF(C781=A_Stammdaten!$B$12,D_SAV!$Q781-D_SAV!$AC781,HLOOKUP(A_Stammdaten!$B$12-1,$AD$4:$AJ$1000,ROW(C781)-3,FALSE)-$AC781)</f>
        <v>0</v>
      </c>
      <c r="AC781" s="53">
        <f>HLOOKUP(A_Stammdaten!$B$12,$AD$4:$AJ$1000,ROW(C781)-3,FALSE)</f>
        <v>0</v>
      </c>
      <c r="AD781" s="53">
        <f t="shared" si="144"/>
        <v>0</v>
      </c>
      <c r="AE781" s="53">
        <f t="shared" si="145"/>
        <v>0</v>
      </c>
      <c r="AF781" s="53">
        <f t="shared" si="146"/>
        <v>0</v>
      </c>
      <c r="AG781" s="53">
        <f t="shared" si="147"/>
        <v>0</v>
      </c>
      <c r="AH781" s="53">
        <f t="shared" si="148"/>
        <v>0</v>
      </c>
      <c r="AI781" s="53">
        <f t="shared" si="149"/>
        <v>0</v>
      </c>
      <c r="AJ781" s="53">
        <f t="shared" si="150"/>
        <v>0</v>
      </c>
    </row>
    <row r="782" spans="1:36" x14ac:dyDescent="0.25">
      <c r="A782" s="19"/>
      <c r="B782" s="19"/>
      <c r="C782" s="37"/>
      <c r="D782" s="19"/>
      <c r="E782" s="19"/>
      <c r="F782" s="19"/>
      <c r="G782" s="19"/>
      <c r="H782" s="19"/>
      <c r="I782" s="19"/>
      <c r="J782" s="19"/>
      <c r="K782" s="19"/>
      <c r="L782" s="19"/>
      <c r="M782" s="81">
        <f>IF(C782&gt;A_Stammdaten!$B$12,0,SUM(D782,E782,G782,I782:J782)-SUM(F782,H782,K782:L782))</f>
        <v>0</v>
      </c>
      <c r="N782" s="19"/>
      <c r="O782" s="19"/>
      <c r="P782" s="19"/>
      <c r="Q782" s="81">
        <f t="shared" si="151"/>
        <v>0</v>
      </c>
      <c r="R782" s="82">
        <f>IF(ISBLANK($B782),0,VLOOKUP($B782,Listen!$A$2:$C$45,2,FALSE))</f>
        <v>0</v>
      </c>
      <c r="S782" s="82">
        <f>IF(ISBLANK($B782),0,VLOOKUP($B782,Listen!$A$2:$C$45,3,FALSE))</f>
        <v>0</v>
      </c>
      <c r="T782" s="51">
        <f t="shared" si="143"/>
        <v>0</v>
      </c>
      <c r="U782" s="51">
        <f t="shared" si="142"/>
        <v>0</v>
      </c>
      <c r="V782" s="51">
        <f t="shared" si="142"/>
        <v>0</v>
      </c>
      <c r="W782" s="51">
        <f t="shared" si="142"/>
        <v>0</v>
      </c>
      <c r="X782" s="51">
        <f t="shared" si="142"/>
        <v>0</v>
      </c>
      <c r="Y782" s="51">
        <f t="shared" si="142"/>
        <v>0</v>
      </c>
      <c r="Z782" s="51">
        <f t="shared" si="142"/>
        <v>0</v>
      </c>
      <c r="AA782" s="53">
        <f t="shared" si="141"/>
        <v>0</v>
      </c>
      <c r="AB782" s="53">
        <f>IF(C782=A_Stammdaten!$B$12,D_SAV!$Q782-D_SAV!$AC782,HLOOKUP(A_Stammdaten!$B$12-1,$AD$4:$AJ$1000,ROW(C782)-3,FALSE)-$AC782)</f>
        <v>0</v>
      </c>
      <c r="AC782" s="53">
        <f>HLOOKUP(A_Stammdaten!$B$12,$AD$4:$AJ$1000,ROW(C782)-3,FALSE)</f>
        <v>0</v>
      </c>
      <c r="AD782" s="53">
        <f t="shared" si="144"/>
        <v>0</v>
      </c>
      <c r="AE782" s="53">
        <f t="shared" si="145"/>
        <v>0</v>
      </c>
      <c r="AF782" s="53">
        <f t="shared" si="146"/>
        <v>0</v>
      </c>
      <c r="AG782" s="53">
        <f t="shared" si="147"/>
        <v>0</v>
      </c>
      <c r="AH782" s="53">
        <f t="shared" si="148"/>
        <v>0</v>
      </c>
      <c r="AI782" s="53">
        <f t="shared" si="149"/>
        <v>0</v>
      </c>
      <c r="AJ782" s="53">
        <f t="shared" si="150"/>
        <v>0</v>
      </c>
    </row>
    <row r="783" spans="1:36" x14ac:dyDescent="0.25">
      <c r="A783" s="19"/>
      <c r="B783" s="19"/>
      <c r="C783" s="37"/>
      <c r="D783" s="19"/>
      <c r="E783" s="19"/>
      <c r="F783" s="19"/>
      <c r="G783" s="19"/>
      <c r="H783" s="19"/>
      <c r="I783" s="19"/>
      <c r="J783" s="19"/>
      <c r="K783" s="19"/>
      <c r="L783" s="19"/>
      <c r="M783" s="81">
        <f>IF(C783&gt;A_Stammdaten!$B$12,0,SUM(D783,E783,G783,I783:J783)-SUM(F783,H783,K783:L783))</f>
        <v>0</v>
      </c>
      <c r="N783" s="19"/>
      <c r="O783" s="19"/>
      <c r="P783" s="19"/>
      <c r="Q783" s="81">
        <f t="shared" si="151"/>
        <v>0</v>
      </c>
      <c r="R783" s="82">
        <f>IF(ISBLANK($B783),0,VLOOKUP($B783,Listen!$A$2:$C$45,2,FALSE))</f>
        <v>0</v>
      </c>
      <c r="S783" s="82">
        <f>IF(ISBLANK($B783),0,VLOOKUP($B783,Listen!$A$2:$C$45,3,FALSE))</f>
        <v>0</v>
      </c>
      <c r="T783" s="51">
        <f t="shared" si="143"/>
        <v>0</v>
      </c>
      <c r="U783" s="51">
        <f t="shared" si="142"/>
        <v>0</v>
      </c>
      <c r="V783" s="51">
        <f t="shared" si="142"/>
        <v>0</v>
      </c>
      <c r="W783" s="51">
        <f t="shared" si="142"/>
        <v>0</v>
      </c>
      <c r="X783" s="51">
        <f t="shared" si="142"/>
        <v>0</v>
      </c>
      <c r="Y783" s="51">
        <f t="shared" si="142"/>
        <v>0</v>
      </c>
      <c r="Z783" s="51">
        <f t="shared" si="142"/>
        <v>0</v>
      </c>
      <c r="AA783" s="53">
        <f t="shared" si="141"/>
        <v>0</v>
      </c>
      <c r="AB783" s="53">
        <f>IF(C783=A_Stammdaten!$B$12,D_SAV!$Q783-D_SAV!$AC783,HLOOKUP(A_Stammdaten!$B$12-1,$AD$4:$AJ$1000,ROW(C783)-3,FALSE)-$AC783)</f>
        <v>0</v>
      </c>
      <c r="AC783" s="53">
        <f>HLOOKUP(A_Stammdaten!$B$12,$AD$4:$AJ$1000,ROW(C783)-3,FALSE)</f>
        <v>0</v>
      </c>
      <c r="AD783" s="53">
        <f t="shared" si="144"/>
        <v>0</v>
      </c>
      <c r="AE783" s="53">
        <f t="shared" si="145"/>
        <v>0</v>
      </c>
      <c r="AF783" s="53">
        <f t="shared" si="146"/>
        <v>0</v>
      </c>
      <c r="AG783" s="53">
        <f t="shared" si="147"/>
        <v>0</v>
      </c>
      <c r="AH783" s="53">
        <f t="shared" si="148"/>
        <v>0</v>
      </c>
      <c r="AI783" s="53">
        <f t="shared" si="149"/>
        <v>0</v>
      </c>
      <c r="AJ783" s="53">
        <f t="shared" si="150"/>
        <v>0</v>
      </c>
    </row>
    <row r="784" spans="1:36" x14ac:dyDescent="0.25">
      <c r="A784" s="19"/>
      <c r="B784" s="19"/>
      <c r="C784" s="37"/>
      <c r="D784" s="19"/>
      <c r="E784" s="19"/>
      <c r="F784" s="19"/>
      <c r="G784" s="19"/>
      <c r="H784" s="19"/>
      <c r="I784" s="19"/>
      <c r="J784" s="19"/>
      <c r="K784" s="19"/>
      <c r="L784" s="19"/>
      <c r="M784" s="81">
        <f>IF(C784&gt;A_Stammdaten!$B$12,0,SUM(D784,E784,G784,I784:J784)-SUM(F784,H784,K784:L784))</f>
        <v>0</v>
      </c>
      <c r="N784" s="19"/>
      <c r="O784" s="19"/>
      <c r="P784" s="19"/>
      <c r="Q784" s="81">
        <f t="shared" si="151"/>
        <v>0</v>
      </c>
      <c r="R784" s="82">
        <f>IF(ISBLANK($B784),0,VLOOKUP($B784,Listen!$A$2:$C$45,2,FALSE))</f>
        <v>0</v>
      </c>
      <c r="S784" s="82">
        <f>IF(ISBLANK($B784),0,VLOOKUP($B784,Listen!$A$2:$C$45,3,FALSE))</f>
        <v>0</v>
      </c>
      <c r="T784" s="51">
        <f t="shared" si="143"/>
        <v>0</v>
      </c>
      <c r="U784" s="51">
        <f t="shared" si="142"/>
        <v>0</v>
      </c>
      <c r="V784" s="51">
        <f t="shared" si="142"/>
        <v>0</v>
      </c>
      <c r="W784" s="51">
        <f t="shared" si="142"/>
        <v>0</v>
      </c>
      <c r="X784" s="51">
        <f t="shared" si="142"/>
        <v>0</v>
      </c>
      <c r="Y784" s="51">
        <f t="shared" si="142"/>
        <v>0</v>
      </c>
      <c r="Z784" s="51">
        <f t="shared" si="142"/>
        <v>0</v>
      </c>
      <c r="AA784" s="53">
        <f t="shared" si="141"/>
        <v>0</v>
      </c>
      <c r="AB784" s="53">
        <f>IF(C784=A_Stammdaten!$B$12,D_SAV!$Q784-D_SAV!$AC784,HLOOKUP(A_Stammdaten!$B$12-1,$AD$4:$AJ$1000,ROW(C784)-3,FALSE)-$AC784)</f>
        <v>0</v>
      </c>
      <c r="AC784" s="53">
        <f>HLOOKUP(A_Stammdaten!$B$12,$AD$4:$AJ$1000,ROW(C784)-3,FALSE)</f>
        <v>0</v>
      </c>
      <c r="AD784" s="53">
        <f t="shared" si="144"/>
        <v>0</v>
      </c>
      <c r="AE784" s="53">
        <f t="shared" si="145"/>
        <v>0</v>
      </c>
      <c r="AF784" s="53">
        <f t="shared" si="146"/>
        <v>0</v>
      </c>
      <c r="AG784" s="53">
        <f t="shared" si="147"/>
        <v>0</v>
      </c>
      <c r="AH784" s="53">
        <f t="shared" si="148"/>
        <v>0</v>
      </c>
      <c r="AI784" s="53">
        <f t="shared" si="149"/>
        <v>0</v>
      </c>
      <c r="AJ784" s="53">
        <f t="shared" si="150"/>
        <v>0</v>
      </c>
    </row>
    <row r="785" spans="1:36" x14ac:dyDescent="0.25">
      <c r="A785" s="19"/>
      <c r="B785" s="19"/>
      <c r="C785" s="37"/>
      <c r="D785" s="19"/>
      <c r="E785" s="19"/>
      <c r="F785" s="19"/>
      <c r="G785" s="19"/>
      <c r="H785" s="19"/>
      <c r="I785" s="19"/>
      <c r="J785" s="19"/>
      <c r="K785" s="19"/>
      <c r="L785" s="19"/>
      <c r="M785" s="81">
        <f>IF(C785&gt;A_Stammdaten!$B$12,0,SUM(D785,E785,G785,I785:J785)-SUM(F785,H785,K785:L785))</f>
        <v>0</v>
      </c>
      <c r="N785" s="19"/>
      <c r="O785" s="19"/>
      <c r="P785" s="19"/>
      <c r="Q785" s="81">
        <f t="shared" si="151"/>
        <v>0</v>
      </c>
      <c r="R785" s="82">
        <f>IF(ISBLANK($B785),0,VLOOKUP($B785,Listen!$A$2:$C$45,2,FALSE))</f>
        <v>0</v>
      </c>
      <c r="S785" s="82">
        <f>IF(ISBLANK($B785),0,VLOOKUP($B785,Listen!$A$2:$C$45,3,FALSE))</f>
        <v>0</v>
      </c>
      <c r="T785" s="51">
        <f t="shared" si="143"/>
        <v>0</v>
      </c>
      <c r="U785" s="51">
        <f t="shared" si="142"/>
        <v>0</v>
      </c>
      <c r="V785" s="51">
        <f t="shared" si="142"/>
        <v>0</v>
      </c>
      <c r="W785" s="51">
        <f t="shared" si="142"/>
        <v>0</v>
      </c>
      <c r="X785" s="51">
        <f t="shared" si="142"/>
        <v>0</v>
      </c>
      <c r="Y785" s="51">
        <f t="shared" si="142"/>
        <v>0</v>
      </c>
      <c r="Z785" s="51">
        <f t="shared" si="142"/>
        <v>0</v>
      </c>
      <c r="AA785" s="53">
        <f t="shared" si="141"/>
        <v>0</v>
      </c>
      <c r="AB785" s="53">
        <f>IF(C785=A_Stammdaten!$B$12,D_SAV!$Q785-D_SAV!$AC785,HLOOKUP(A_Stammdaten!$B$12-1,$AD$4:$AJ$1000,ROW(C785)-3,FALSE)-$AC785)</f>
        <v>0</v>
      </c>
      <c r="AC785" s="53">
        <f>HLOOKUP(A_Stammdaten!$B$12,$AD$4:$AJ$1000,ROW(C785)-3,FALSE)</f>
        <v>0</v>
      </c>
      <c r="AD785" s="53">
        <f t="shared" si="144"/>
        <v>0</v>
      </c>
      <c r="AE785" s="53">
        <f t="shared" si="145"/>
        <v>0</v>
      </c>
      <c r="AF785" s="53">
        <f t="shared" si="146"/>
        <v>0</v>
      </c>
      <c r="AG785" s="53">
        <f t="shared" si="147"/>
        <v>0</v>
      </c>
      <c r="AH785" s="53">
        <f t="shared" si="148"/>
        <v>0</v>
      </c>
      <c r="AI785" s="53">
        <f t="shared" si="149"/>
        <v>0</v>
      </c>
      <c r="AJ785" s="53">
        <f t="shared" si="150"/>
        <v>0</v>
      </c>
    </row>
    <row r="786" spans="1:36" x14ac:dyDescent="0.25">
      <c r="A786" s="19"/>
      <c r="B786" s="19"/>
      <c r="C786" s="37"/>
      <c r="D786" s="19"/>
      <c r="E786" s="19"/>
      <c r="F786" s="19"/>
      <c r="G786" s="19"/>
      <c r="H786" s="19"/>
      <c r="I786" s="19"/>
      <c r="J786" s="19"/>
      <c r="K786" s="19"/>
      <c r="L786" s="19"/>
      <c r="M786" s="81">
        <f>IF(C786&gt;A_Stammdaten!$B$12,0,SUM(D786,E786,G786,I786:J786)-SUM(F786,H786,K786:L786))</f>
        <v>0</v>
      </c>
      <c r="N786" s="19"/>
      <c r="O786" s="19"/>
      <c r="P786" s="19"/>
      <c r="Q786" s="81">
        <f t="shared" si="151"/>
        <v>0</v>
      </c>
      <c r="R786" s="82">
        <f>IF(ISBLANK($B786),0,VLOOKUP($B786,Listen!$A$2:$C$45,2,FALSE))</f>
        <v>0</v>
      </c>
      <c r="S786" s="82">
        <f>IF(ISBLANK($B786),0,VLOOKUP($B786,Listen!$A$2:$C$45,3,FALSE))</f>
        <v>0</v>
      </c>
      <c r="T786" s="51">
        <f t="shared" si="143"/>
        <v>0</v>
      </c>
      <c r="U786" s="51">
        <f t="shared" si="142"/>
        <v>0</v>
      </c>
      <c r="V786" s="51">
        <f t="shared" si="142"/>
        <v>0</v>
      </c>
      <c r="W786" s="51">
        <f t="shared" si="142"/>
        <v>0</v>
      </c>
      <c r="X786" s="51">
        <f t="shared" si="142"/>
        <v>0</v>
      </c>
      <c r="Y786" s="51">
        <f t="shared" si="142"/>
        <v>0</v>
      </c>
      <c r="Z786" s="51">
        <f t="shared" si="142"/>
        <v>0</v>
      </c>
      <c r="AA786" s="53">
        <f t="shared" si="141"/>
        <v>0</v>
      </c>
      <c r="AB786" s="53">
        <f>IF(C786=A_Stammdaten!$B$12,D_SAV!$Q786-D_SAV!$AC786,HLOOKUP(A_Stammdaten!$B$12-1,$AD$4:$AJ$1000,ROW(C786)-3,FALSE)-$AC786)</f>
        <v>0</v>
      </c>
      <c r="AC786" s="53">
        <f>HLOOKUP(A_Stammdaten!$B$12,$AD$4:$AJ$1000,ROW(C786)-3,FALSE)</f>
        <v>0</v>
      </c>
      <c r="AD786" s="53">
        <f t="shared" si="144"/>
        <v>0</v>
      </c>
      <c r="AE786" s="53">
        <f t="shared" si="145"/>
        <v>0</v>
      </c>
      <c r="AF786" s="53">
        <f t="shared" si="146"/>
        <v>0</v>
      </c>
      <c r="AG786" s="53">
        <f t="shared" si="147"/>
        <v>0</v>
      </c>
      <c r="AH786" s="53">
        <f t="shared" si="148"/>
        <v>0</v>
      </c>
      <c r="AI786" s="53">
        <f t="shared" si="149"/>
        <v>0</v>
      </c>
      <c r="AJ786" s="53">
        <f t="shared" si="150"/>
        <v>0</v>
      </c>
    </row>
    <row r="787" spans="1:36" x14ac:dyDescent="0.25">
      <c r="A787" s="19"/>
      <c r="B787" s="19"/>
      <c r="C787" s="37"/>
      <c r="D787" s="19"/>
      <c r="E787" s="19"/>
      <c r="F787" s="19"/>
      <c r="G787" s="19"/>
      <c r="H787" s="19"/>
      <c r="I787" s="19"/>
      <c r="J787" s="19"/>
      <c r="K787" s="19"/>
      <c r="L787" s="19"/>
      <c r="M787" s="81">
        <f>IF(C787&gt;A_Stammdaten!$B$12,0,SUM(D787,E787,G787,I787:J787)-SUM(F787,H787,K787:L787))</f>
        <v>0</v>
      </c>
      <c r="N787" s="19"/>
      <c r="O787" s="19"/>
      <c r="P787" s="19"/>
      <c r="Q787" s="81">
        <f t="shared" si="151"/>
        <v>0</v>
      </c>
      <c r="R787" s="82">
        <f>IF(ISBLANK($B787),0,VLOOKUP($B787,Listen!$A$2:$C$45,2,FALSE))</f>
        <v>0</v>
      </c>
      <c r="S787" s="82">
        <f>IF(ISBLANK($B787),0,VLOOKUP($B787,Listen!$A$2:$C$45,3,FALSE))</f>
        <v>0</v>
      </c>
      <c r="T787" s="51">
        <f t="shared" si="143"/>
        <v>0</v>
      </c>
      <c r="U787" s="51">
        <f t="shared" si="142"/>
        <v>0</v>
      </c>
      <c r="V787" s="51">
        <f t="shared" si="142"/>
        <v>0</v>
      </c>
      <c r="W787" s="51">
        <f t="shared" si="142"/>
        <v>0</v>
      </c>
      <c r="X787" s="51">
        <f t="shared" si="142"/>
        <v>0</v>
      </c>
      <c r="Y787" s="51">
        <f t="shared" si="142"/>
        <v>0</v>
      </c>
      <c r="Z787" s="51">
        <f t="shared" si="142"/>
        <v>0</v>
      </c>
      <c r="AA787" s="53">
        <f t="shared" si="141"/>
        <v>0</v>
      </c>
      <c r="AB787" s="53">
        <f>IF(C787=A_Stammdaten!$B$12,D_SAV!$Q787-D_SAV!$AC787,HLOOKUP(A_Stammdaten!$B$12-1,$AD$4:$AJ$1000,ROW(C787)-3,FALSE)-$AC787)</f>
        <v>0</v>
      </c>
      <c r="AC787" s="53">
        <f>HLOOKUP(A_Stammdaten!$B$12,$AD$4:$AJ$1000,ROW(C787)-3,FALSE)</f>
        <v>0</v>
      </c>
      <c r="AD787" s="53">
        <f t="shared" si="144"/>
        <v>0</v>
      </c>
      <c r="AE787" s="53">
        <f t="shared" si="145"/>
        <v>0</v>
      </c>
      <c r="AF787" s="53">
        <f t="shared" si="146"/>
        <v>0</v>
      </c>
      <c r="AG787" s="53">
        <f t="shared" si="147"/>
        <v>0</v>
      </c>
      <c r="AH787" s="53">
        <f t="shared" si="148"/>
        <v>0</v>
      </c>
      <c r="AI787" s="53">
        <f t="shared" si="149"/>
        <v>0</v>
      </c>
      <c r="AJ787" s="53">
        <f t="shared" si="150"/>
        <v>0</v>
      </c>
    </row>
    <row r="788" spans="1:36" x14ac:dyDescent="0.25">
      <c r="A788" s="19"/>
      <c r="B788" s="19"/>
      <c r="C788" s="37"/>
      <c r="D788" s="19"/>
      <c r="E788" s="19"/>
      <c r="F788" s="19"/>
      <c r="G788" s="19"/>
      <c r="H788" s="19"/>
      <c r="I788" s="19"/>
      <c r="J788" s="19"/>
      <c r="K788" s="19"/>
      <c r="L788" s="19"/>
      <c r="M788" s="81">
        <f>IF(C788&gt;A_Stammdaten!$B$12,0,SUM(D788,E788,G788,I788:J788)-SUM(F788,H788,K788:L788))</f>
        <v>0</v>
      </c>
      <c r="N788" s="19"/>
      <c r="O788" s="19"/>
      <c r="P788" s="19"/>
      <c r="Q788" s="81">
        <f t="shared" si="151"/>
        <v>0</v>
      </c>
      <c r="R788" s="82">
        <f>IF(ISBLANK($B788),0,VLOOKUP($B788,Listen!$A$2:$C$45,2,FALSE))</f>
        <v>0</v>
      </c>
      <c r="S788" s="82">
        <f>IF(ISBLANK($B788),0,VLOOKUP($B788,Listen!$A$2:$C$45,3,FALSE))</f>
        <v>0</v>
      </c>
      <c r="T788" s="51">
        <f t="shared" si="143"/>
        <v>0</v>
      </c>
      <c r="U788" s="51">
        <f t="shared" si="142"/>
        <v>0</v>
      </c>
      <c r="V788" s="51">
        <f t="shared" si="142"/>
        <v>0</v>
      </c>
      <c r="W788" s="51">
        <f t="shared" si="142"/>
        <v>0</v>
      </c>
      <c r="X788" s="51">
        <f t="shared" si="142"/>
        <v>0</v>
      </c>
      <c r="Y788" s="51">
        <f t="shared" si="142"/>
        <v>0</v>
      </c>
      <c r="Z788" s="51">
        <f t="shared" si="142"/>
        <v>0</v>
      </c>
      <c r="AA788" s="53">
        <f t="shared" si="141"/>
        <v>0</v>
      </c>
      <c r="AB788" s="53">
        <f>IF(C788=A_Stammdaten!$B$12,D_SAV!$Q788-D_SAV!$AC788,HLOOKUP(A_Stammdaten!$B$12-1,$AD$4:$AJ$1000,ROW(C788)-3,FALSE)-$AC788)</f>
        <v>0</v>
      </c>
      <c r="AC788" s="53">
        <f>HLOOKUP(A_Stammdaten!$B$12,$AD$4:$AJ$1000,ROW(C788)-3,FALSE)</f>
        <v>0</v>
      </c>
      <c r="AD788" s="53">
        <f t="shared" si="144"/>
        <v>0</v>
      </c>
      <c r="AE788" s="53">
        <f t="shared" si="145"/>
        <v>0</v>
      </c>
      <c r="AF788" s="53">
        <f t="shared" si="146"/>
        <v>0</v>
      </c>
      <c r="AG788" s="53">
        <f t="shared" si="147"/>
        <v>0</v>
      </c>
      <c r="AH788" s="53">
        <f t="shared" si="148"/>
        <v>0</v>
      </c>
      <c r="AI788" s="53">
        <f t="shared" si="149"/>
        <v>0</v>
      </c>
      <c r="AJ788" s="53">
        <f t="shared" si="150"/>
        <v>0</v>
      </c>
    </row>
    <row r="789" spans="1:36" x14ac:dyDescent="0.25">
      <c r="A789" s="19"/>
      <c r="B789" s="19"/>
      <c r="C789" s="37"/>
      <c r="D789" s="19"/>
      <c r="E789" s="19"/>
      <c r="F789" s="19"/>
      <c r="G789" s="19"/>
      <c r="H789" s="19"/>
      <c r="I789" s="19"/>
      <c r="J789" s="19"/>
      <c r="K789" s="19"/>
      <c r="L789" s="19"/>
      <c r="M789" s="81">
        <f>IF(C789&gt;A_Stammdaten!$B$12,0,SUM(D789,E789,G789,I789:J789)-SUM(F789,H789,K789:L789))</f>
        <v>0</v>
      </c>
      <c r="N789" s="19"/>
      <c r="O789" s="19"/>
      <c r="P789" s="19"/>
      <c r="Q789" s="81">
        <f t="shared" si="151"/>
        <v>0</v>
      </c>
      <c r="R789" s="82">
        <f>IF(ISBLANK($B789),0,VLOOKUP($B789,Listen!$A$2:$C$45,2,FALSE))</f>
        <v>0</v>
      </c>
      <c r="S789" s="82">
        <f>IF(ISBLANK($B789),0,VLOOKUP($B789,Listen!$A$2:$C$45,3,FALSE))</f>
        <v>0</v>
      </c>
      <c r="T789" s="51">
        <f t="shared" si="143"/>
        <v>0</v>
      </c>
      <c r="U789" s="51">
        <f t="shared" si="142"/>
        <v>0</v>
      </c>
      <c r="V789" s="51">
        <f t="shared" si="142"/>
        <v>0</v>
      </c>
      <c r="W789" s="51">
        <f t="shared" si="142"/>
        <v>0</v>
      </c>
      <c r="X789" s="51">
        <f t="shared" si="142"/>
        <v>0</v>
      </c>
      <c r="Y789" s="51">
        <f t="shared" si="142"/>
        <v>0</v>
      </c>
      <c r="Z789" s="51">
        <f t="shared" si="142"/>
        <v>0</v>
      </c>
      <c r="AA789" s="53">
        <f t="shared" si="141"/>
        <v>0</v>
      </c>
      <c r="AB789" s="53">
        <f>IF(C789=A_Stammdaten!$B$12,D_SAV!$Q789-D_SAV!$AC789,HLOOKUP(A_Stammdaten!$B$12-1,$AD$4:$AJ$1000,ROW(C789)-3,FALSE)-$AC789)</f>
        <v>0</v>
      </c>
      <c r="AC789" s="53">
        <f>HLOOKUP(A_Stammdaten!$B$12,$AD$4:$AJ$1000,ROW(C789)-3,FALSE)</f>
        <v>0</v>
      </c>
      <c r="AD789" s="53">
        <f t="shared" si="144"/>
        <v>0</v>
      </c>
      <c r="AE789" s="53">
        <f t="shared" si="145"/>
        <v>0</v>
      </c>
      <c r="AF789" s="53">
        <f t="shared" si="146"/>
        <v>0</v>
      </c>
      <c r="AG789" s="53">
        <f t="shared" si="147"/>
        <v>0</v>
      </c>
      <c r="AH789" s="53">
        <f t="shared" si="148"/>
        <v>0</v>
      </c>
      <c r="AI789" s="53">
        <f t="shared" si="149"/>
        <v>0</v>
      </c>
      <c r="AJ789" s="53">
        <f t="shared" si="150"/>
        <v>0</v>
      </c>
    </row>
    <row r="790" spans="1:36" x14ac:dyDescent="0.25">
      <c r="A790" s="19"/>
      <c r="B790" s="19"/>
      <c r="C790" s="37"/>
      <c r="D790" s="19"/>
      <c r="E790" s="19"/>
      <c r="F790" s="19"/>
      <c r="G790" s="19"/>
      <c r="H790" s="19"/>
      <c r="I790" s="19"/>
      <c r="J790" s="19"/>
      <c r="K790" s="19"/>
      <c r="L790" s="19"/>
      <c r="M790" s="81">
        <f>IF(C790&gt;A_Stammdaten!$B$12,0,SUM(D790,E790,G790,I790:J790)-SUM(F790,H790,K790:L790))</f>
        <v>0</v>
      </c>
      <c r="N790" s="19"/>
      <c r="O790" s="19"/>
      <c r="P790" s="19"/>
      <c r="Q790" s="81">
        <f t="shared" si="151"/>
        <v>0</v>
      </c>
      <c r="R790" s="82">
        <f>IF(ISBLANK($B790),0,VLOOKUP($B790,Listen!$A$2:$C$45,2,FALSE))</f>
        <v>0</v>
      </c>
      <c r="S790" s="82">
        <f>IF(ISBLANK($B790),0,VLOOKUP($B790,Listen!$A$2:$C$45,3,FALSE))</f>
        <v>0</v>
      </c>
      <c r="T790" s="51">
        <f t="shared" si="143"/>
        <v>0</v>
      </c>
      <c r="U790" s="51">
        <f t="shared" si="142"/>
        <v>0</v>
      </c>
      <c r="V790" s="51">
        <f t="shared" si="142"/>
        <v>0</v>
      </c>
      <c r="W790" s="51">
        <f t="shared" si="142"/>
        <v>0</v>
      </c>
      <c r="X790" s="51">
        <f t="shared" si="142"/>
        <v>0</v>
      </c>
      <c r="Y790" s="51">
        <f t="shared" si="142"/>
        <v>0</v>
      </c>
      <c r="Z790" s="51">
        <f t="shared" ref="U790:Z833" si="152">$R790</f>
        <v>0</v>
      </c>
      <c r="AA790" s="53">
        <f t="shared" si="141"/>
        <v>0</v>
      </c>
      <c r="AB790" s="53">
        <f>IF(C790=A_Stammdaten!$B$12,D_SAV!$Q790-D_SAV!$AC790,HLOOKUP(A_Stammdaten!$B$12-1,$AD$4:$AJ$1000,ROW(C790)-3,FALSE)-$AC790)</f>
        <v>0</v>
      </c>
      <c r="AC790" s="53">
        <f>HLOOKUP(A_Stammdaten!$B$12,$AD$4:$AJ$1000,ROW(C790)-3,FALSE)</f>
        <v>0</v>
      </c>
      <c r="AD790" s="53">
        <f t="shared" si="144"/>
        <v>0</v>
      </c>
      <c r="AE790" s="53">
        <f t="shared" si="145"/>
        <v>0</v>
      </c>
      <c r="AF790" s="53">
        <f t="shared" si="146"/>
        <v>0</v>
      </c>
      <c r="AG790" s="53">
        <f t="shared" si="147"/>
        <v>0</v>
      </c>
      <c r="AH790" s="53">
        <f t="shared" si="148"/>
        <v>0</v>
      </c>
      <c r="AI790" s="53">
        <f t="shared" si="149"/>
        <v>0</v>
      </c>
      <c r="AJ790" s="53">
        <f t="shared" si="150"/>
        <v>0</v>
      </c>
    </row>
    <row r="791" spans="1:36" x14ac:dyDescent="0.25">
      <c r="A791" s="19"/>
      <c r="B791" s="19"/>
      <c r="C791" s="37"/>
      <c r="D791" s="19"/>
      <c r="E791" s="19"/>
      <c r="F791" s="19"/>
      <c r="G791" s="19"/>
      <c r="H791" s="19"/>
      <c r="I791" s="19"/>
      <c r="J791" s="19"/>
      <c r="K791" s="19"/>
      <c r="L791" s="19"/>
      <c r="M791" s="81">
        <f>IF(C791&gt;A_Stammdaten!$B$12,0,SUM(D791,E791,G791,I791:J791)-SUM(F791,H791,K791:L791))</f>
        <v>0</v>
      </c>
      <c r="N791" s="19"/>
      <c r="O791" s="19"/>
      <c r="P791" s="19"/>
      <c r="Q791" s="81">
        <f t="shared" si="151"/>
        <v>0</v>
      </c>
      <c r="R791" s="82">
        <f>IF(ISBLANK($B791),0,VLOOKUP($B791,Listen!$A$2:$C$45,2,FALSE))</f>
        <v>0</v>
      </c>
      <c r="S791" s="82">
        <f>IF(ISBLANK($B791),0,VLOOKUP($B791,Listen!$A$2:$C$45,3,FALSE))</f>
        <v>0</v>
      </c>
      <c r="T791" s="51">
        <f t="shared" si="143"/>
        <v>0</v>
      </c>
      <c r="U791" s="51">
        <f t="shared" si="152"/>
        <v>0</v>
      </c>
      <c r="V791" s="51">
        <f t="shared" si="152"/>
        <v>0</v>
      </c>
      <c r="W791" s="51">
        <f t="shared" si="152"/>
        <v>0</v>
      </c>
      <c r="X791" s="51">
        <f t="shared" si="152"/>
        <v>0</v>
      </c>
      <c r="Y791" s="51">
        <f t="shared" si="152"/>
        <v>0</v>
      </c>
      <c r="Z791" s="51">
        <f t="shared" si="152"/>
        <v>0</v>
      </c>
      <c r="AA791" s="53">
        <f t="shared" si="141"/>
        <v>0</v>
      </c>
      <c r="AB791" s="53">
        <f>IF(C791=A_Stammdaten!$B$12,D_SAV!$Q791-D_SAV!$AC791,HLOOKUP(A_Stammdaten!$B$12-1,$AD$4:$AJ$1000,ROW(C791)-3,FALSE)-$AC791)</f>
        <v>0</v>
      </c>
      <c r="AC791" s="53">
        <f>HLOOKUP(A_Stammdaten!$B$12,$AD$4:$AJ$1000,ROW(C791)-3,FALSE)</f>
        <v>0</v>
      </c>
      <c r="AD791" s="53">
        <f t="shared" si="144"/>
        <v>0</v>
      </c>
      <c r="AE791" s="53">
        <f t="shared" si="145"/>
        <v>0</v>
      </c>
      <c r="AF791" s="53">
        <f t="shared" si="146"/>
        <v>0</v>
      </c>
      <c r="AG791" s="53">
        <f t="shared" si="147"/>
        <v>0</v>
      </c>
      <c r="AH791" s="53">
        <f t="shared" si="148"/>
        <v>0</v>
      </c>
      <c r="AI791" s="53">
        <f t="shared" si="149"/>
        <v>0</v>
      </c>
      <c r="AJ791" s="53">
        <f t="shared" si="150"/>
        <v>0</v>
      </c>
    </row>
    <row r="792" spans="1:36" x14ac:dyDescent="0.25">
      <c r="A792" s="19"/>
      <c r="B792" s="19"/>
      <c r="C792" s="37"/>
      <c r="D792" s="19"/>
      <c r="E792" s="19"/>
      <c r="F792" s="19"/>
      <c r="G792" s="19"/>
      <c r="H792" s="19"/>
      <c r="I792" s="19"/>
      <c r="J792" s="19"/>
      <c r="K792" s="19"/>
      <c r="L792" s="19"/>
      <c r="M792" s="81">
        <f>IF(C792&gt;A_Stammdaten!$B$12,0,SUM(D792,E792,G792,I792:J792)-SUM(F792,H792,K792:L792))</f>
        <v>0</v>
      </c>
      <c r="N792" s="19"/>
      <c r="O792" s="19"/>
      <c r="P792" s="19"/>
      <c r="Q792" s="81">
        <f t="shared" si="151"/>
        <v>0</v>
      </c>
      <c r="R792" s="82">
        <f>IF(ISBLANK($B792),0,VLOOKUP($B792,Listen!$A$2:$C$45,2,FALSE))</f>
        <v>0</v>
      </c>
      <c r="S792" s="82">
        <f>IF(ISBLANK($B792),0,VLOOKUP($B792,Listen!$A$2:$C$45,3,FALSE))</f>
        <v>0</v>
      </c>
      <c r="T792" s="51">
        <f t="shared" si="143"/>
        <v>0</v>
      </c>
      <c r="U792" s="51">
        <f t="shared" si="152"/>
        <v>0</v>
      </c>
      <c r="V792" s="51">
        <f t="shared" si="152"/>
        <v>0</v>
      </c>
      <c r="W792" s="51">
        <f t="shared" si="152"/>
        <v>0</v>
      </c>
      <c r="X792" s="51">
        <f t="shared" si="152"/>
        <v>0</v>
      </c>
      <c r="Y792" s="51">
        <f t="shared" si="152"/>
        <v>0</v>
      </c>
      <c r="Z792" s="51">
        <f t="shared" si="152"/>
        <v>0</v>
      </c>
      <c r="AA792" s="53">
        <f t="shared" si="141"/>
        <v>0</v>
      </c>
      <c r="AB792" s="53">
        <f>IF(C792=A_Stammdaten!$B$12,D_SAV!$Q792-D_SAV!$AC792,HLOOKUP(A_Stammdaten!$B$12-1,$AD$4:$AJ$1000,ROW(C792)-3,FALSE)-$AC792)</f>
        <v>0</v>
      </c>
      <c r="AC792" s="53">
        <f>HLOOKUP(A_Stammdaten!$B$12,$AD$4:$AJ$1000,ROW(C792)-3,FALSE)</f>
        <v>0</v>
      </c>
      <c r="AD792" s="53">
        <f t="shared" si="144"/>
        <v>0</v>
      </c>
      <c r="AE792" s="53">
        <f t="shared" si="145"/>
        <v>0</v>
      </c>
      <c r="AF792" s="53">
        <f t="shared" si="146"/>
        <v>0</v>
      </c>
      <c r="AG792" s="53">
        <f t="shared" si="147"/>
        <v>0</v>
      </c>
      <c r="AH792" s="53">
        <f t="shared" si="148"/>
        <v>0</v>
      </c>
      <c r="AI792" s="53">
        <f t="shared" si="149"/>
        <v>0</v>
      </c>
      <c r="AJ792" s="53">
        <f t="shared" si="150"/>
        <v>0</v>
      </c>
    </row>
    <row r="793" spans="1:36" x14ac:dyDescent="0.25">
      <c r="A793" s="19"/>
      <c r="B793" s="19"/>
      <c r="C793" s="37"/>
      <c r="D793" s="19"/>
      <c r="E793" s="19"/>
      <c r="F793" s="19"/>
      <c r="G793" s="19"/>
      <c r="H793" s="19"/>
      <c r="I793" s="19"/>
      <c r="J793" s="19"/>
      <c r="K793" s="19"/>
      <c r="L793" s="19"/>
      <c r="M793" s="81">
        <f>IF(C793&gt;A_Stammdaten!$B$12,0,SUM(D793,E793,G793,I793:J793)-SUM(F793,H793,K793:L793))</f>
        <v>0</v>
      </c>
      <c r="N793" s="19"/>
      <c r="O793" s="19"/>
      <c r="P793" s="19"/>
      <c r="Q793" s="81">
        <f t="shared" si="151"/>
        <v>0</v>
      </c>
      <c r="R793" s="82">
        <f>IF(ISBLANK($B793),0,VLOOKUP($B793,Listen!$A$2:$C$45,2,FALSE))</f>
        <v>0</v>
      </c>
      <c r="S793" s="82">
        <f>IF(ISBLANK($B793),0,VLOOKUP($B793,Listen!$A$2:$C$45,3,FALSE))</f>
        <v>0</v>
      </c>
      <c r="T793" s="51">
        <f t="shared" si="143"/>
        <v>0</v>
      </c>
      <c r="U793" s="51">
        <f t="shared" si="152"/>
        <v>0</v>
      </c>
      <c r="V793" s="51">
        <f t="shared" si="152"/>
        <v>0</v>
      </c>
      <c r="W793" s="51">
        <f t="shared" si="152"/>
        <v>0</v>
      </c>
      <c r="X793" s="51">
        <f t="shared" si="152"/>
        <v>0</v>
      </c>
      <c r="Y793" s="51">
        <f t="shared" si="152"/>
        <v>0</v>
      </c>
      <c r="Z793" s="51">
        <f t="shared" si="152"/>
        <v>0</v>
      </c>
      <c r="AA793" s="53">
        <f t="shared" si="141"/>
        <v>0</v>
      </c>
      <c r="AB793" s="53">
        <f>IF(C793=A_Stammdaten!$B$12,D_SAV!$Q793-D_SAV!$AC793,HLOOKUP(A_Stammdaten!$B$12-1,$AD$4:$AJ$1000,ROW(C793)-3,FALSE)-$AC793)</f>
        <v>0</v>
      </c>
      <c r="AC793" s="53">
        <f>HLOOKUP(A_Stammdaten!$B$12,$AD$4:$AJ$1000,ROW(C793)-3,FALSE)</f>
        <v>0</v>
      </c>
      <c r="AD793" s="53">
        <f t="shared" si="144"/>
        <v>0</v>
      </c>
      <c r="AE793" s="53">
        <f t="shared" si="145"/>
        <v>0</v>
      </c>
      <c r="AF793" s="53">
        <f t="shared" si="146"/>
        <v>0</v>
      </c>
      <c r="AG793" s="53">
        <f t="shared" si="147"/>
        <v>0</v>
      </c>
      <c r="AH793" s="53">
        <f t="shared" si="148"/>
        <v>0</v>
      </c>
      <c r="AI793" s="53">
        <f t="shared" si="149"/>
        <v>0</v>
      </c>
      <c r="AJ793" s="53">
        <f t="shared" si="150"/>
        <v>0</v>
      </c>
    </row>
    <row r="794" spans="1:36" x14ac:dyDescent="0.25">
      <c r="A794" s="19"/>
      <c r="B794" s="19"/>
      <c r="C794" s="37"/>
      <c r="D794" s="19"/>
      <c r="E794" s="19"/>
      <c r="F794" s="19"/>
      <c r="G794" s="19"/>
      <c r="H794" s="19"/>
      <c r="I794" s="19"/>
      <c r="J794" s="19"/>
      <c r="K794" s="19"/>
      <c r="L794" s="19"/>
      <c r="M794" s="81">
        <f>IF(C794&gt;A_Stammdaten!$B$12,0,SUM(D794,E794,G794,I794:J794)-SUM(F794,H794,K794:L794))</f>
        <v>0</v>
      </c>
      <c r="N794" s="19"/>
      <c r="O794" s="19"/>
      <c r="P794" s="19"/>
      <c r="Q794" s="81">
        <f t="shared" si="151"/>
        <v>0</v>
      </c>
      <c r="R794" s="82">
        <f>IF(ISBLANK($B794),0,VLOOKUP($B794,Listen!$A$2:$C$45,2,FALSE))</f>
        <v>0</v>
      </c>
      <c r="S794" s="82">
        <f>IF(ISBLANK($B794),0,VLOOKUP($B794,Listen!$A$2:$C$45,3,FALSE))</f>
        <v>0</v>
      </c>
      <c r="T794" s="51">
        <f t="shared" si="143"/>
        <v>0</v>
      </c>
      <c r="U794" s="51">
        <f t="shared" si="152"/>
        <v>0</v>
      </c>
      <c r="V794" s="51">
        <f t="shared" si="152"/>
        <v>0</v>
      </c>
      <c r="W794" s="51">
        <f t="shared" si="152"/>
        <v>0</v>
      </c>
      <c r="X794" s="51">
        <f t="shared" si="152"/>
        <v>0</v>
      </c>
      <c r="Y794" s="51">
        <f t="shared" si="152"/>
        <v>0</v>
      </c>
      <c r="Z794" s="51">
        <f t="shared" si="152"/>
        <v>0</v>
      </c>
      <c r="AA794" s="53">
        <f t="shared" si="141"/>
        <v>0</v>
      </c>
      <c r="AB794" s="53">
        <f>IF(C794=A_Stammdaten!$B$12,D_SAV!$Q794-D_SAV!$AC794,HLOOKUP(A_Stammdaten!$B$12-1,$AD$4:$AJ$1000,ROW(C794)-3,FALSE)-$AC794)</f>
        <v>0</v>
      </c>
      <c r="AC794" s="53">
        <f>HLOOKUP(A_Stammdaten!$B$12,$AD$4:$AJ$1000,ROW(C794)-3,FALSE)</f>
        <v>0</v>
      </c>
      <c r="AD794" s="53">
        <f t="shared" si="144"/>
        <v>0</v>
      </c>
      <c r="AE794" s="53">
        <f t="shared" si="145"/>
        <v>0</v>
      </c>
      <c r="AF794" s="53">
        <f t="shared" si="146"/>
        <v>0</v>
      </c>
      <c r="AG794" s="53">
        <f t="shared" si="147"/>
        <v>0</v>
      </c>
      <c r="AH794" s="53">
        <f t="shared" si="148"/>
        <v>0</v>
      </c>
      <c r="AI794" s="53">
        <f t="shared" si="149"/>
        <v>0</v>
      </c>
      <c r="AJ794" s="53">
        <f t="shared" si="150"/>
        <v>0</v>
      </c>
    </row>
    <row r="795" spans="1:36" x14ac:dyDescent="0.25">
      <c r="A795" s="19"/>
      <c r="B795" s="19"/>
      <c r="C795" s="37"/>
      <c r="D795" s="19"/>
      <c r="E795" s="19"/>
      <c r="F795" s="19"/>
      <c r="G795" s="19"/>
      <c r="H795" s="19"/>
      <c r="I795" s="19"/>
      <c r="J795" s="19"/>
      <c r="K795" s="19"/>
      <c r="L795" s="19"/>
      <c r="M795" s="81">
        <f>IF(C795&gt;A_Stammdaten!$B$12,0,SUM(D795,E795,G795,I795:J795)-SUM(F795,H795,K795:L795))</f>
        <v>0</v>
      </c>
      <c r="N795" s="19"/>
      <c r="O795" s="19"/>
      <c r="P795" s="19"/>
      <c r="Q795" s="81">
        <f t="shared" si="151"/>
        <v>0</v>
      </c>
      <c r="R795" s="82">
        <f>IF(ISBLANK($B795),0,VLOOKUP($B795,Listen!$A$2:$C$45,2,FALSE))</f>
        <v>0</v>
      </c>
      <c r="S795" s="82">
        <f>IF(ISBLANK($B795),0,VLOOKUP($B795,Listen!$A$2:$C$45,3,FALSE))</f>
        <v>0</v>
      </c>
      <c r="T795" s="51">
        <f t="shared" si="143"/>
        <v>0</v>
      </c>
      <c r="U795" s="51">
        <f t="shared" si="152"/>
        <v>0</v>
      </c>
      <c r="V795" s="51">
        <f t="shared" si="152"/>
        <v>0</v>
      </c>
      <c r="W795" s="51">
        <f t="shared" si="152"/>
        <v>0</v>
      </c>
      <c r="X795" s="51">
        <f t="shared" si="152"/>
        <v>0</v>
      </c>
      <c r="Y795" s="51">
        <f t="shared" si="152"/>
        <v>0</v>
      </c>
      <c r="Z795" s="51">
        <f t="shared" si="152"/>
        <v>0</v>
      </c>
      <c r="AA795" s="53">
        <f t="shared" si="141"/>
        <v>0</v>
      </c>
      <c r="AB795" s="53">
        <f>IF(C795=A_Stammdaten!$B$12,D_SAV!$Q795-D_SAV!$AC795,HLOOKUP(A_Stammdaten!$B$12-1,$AD$4:$AJ$1000,ROW(C795)-3,FALSE)-$AC795)</f>
        <v>0</v>
      </c>
      <c r="AC795" s="53">
        <f>HLOOKUP(A_Stammdaten!$B$12,$AD$4:$AJ$1000,ROW(C795)-3,FALSE)</f>
        <v>0</v>
      </c>
      <c r="AD795" s="53">
        <f t="shared" si="144"/>
        <v>0</v>
      </c>
      <c r="AE795" s="53">
        <f t="shared" si="145"/>
        <v>0</v>
      </c>
      <c r="AF795" s="53">
        <f t="shared" si="146"/>
        <v>0</v>
      </c>
      <c r="AG795" s="53">
        <f t="shared" si="147"/>
        <v>0</v>
      </c>
      <c r="AH795" s="53">
        <f t="shared" si="148"/>
        <v>0</v>
      </c>
      <c r="AI795" s="53">
        <f t="shared" si="149"/>
        <v>0</v>
      </c>
      <c r="AJ795" s="53">
        <f t="shared" si="150"/>
        <v>0</v>
      </c>
    </row>
    <row r="796" spans="1:36" x14ac:dyDescent="0.25">
      <c r="A796" s="19"/>
      <c r="B796" s="19"/>
      <c r="C796" s="37"/>
      <c r="D796" s="19"/>
      <c r="E796" s="19"/>
      <c r="F796" s="19"/>
      <c r="G796" s="19"/>
      <c r="H796" s="19"/>
      <c r="I796" s="19"/>
      <c r="J796" s="19"/>
      <c r="K796" s="19"/>
      <c r="L796" s="19"/>
      <c r="M796" s="81">
        <f>IF(C796&gt;A_Stammdaten!$B$12,0,SUM(D796,E796,G796,I796:J796)-SUM(F796,H796,K796:L796))</f>
        <v>0</v>
      </c>
      <c r="N796" s="19"/>
      <c r="O796" s="19"/>
      <c r="P796" s="19"/>
      <c r="Q796" s="81">
        <f t="shared" si="151"/>
        <v>0</v>
      </c>
      <c r="R796" s="82">
        <f>IF(ISBLANK($B796),0,VLOOKUP($B796,Listen!$A$2:$C$45,2,FALSE))</f>
        <v>0</v>
      </c>
      <c r="S796" s="82">
        <f>IF(ISBLANK($B796),0,VLOOKUP($B796,Listen!$A$2:$C$45,3,FALSE))</f>
        <v>0</v>
      </c>
      <c r="T796" s="51">
        <f t="shared" si="143"/>
        <v>0</v>
      </c>
      <c r="U796" s="51">
        <f t="shared" si="152"/>
        <v>0</v>
      </c>
      <c r="V796" s="51">
        <f t="shared" si="152"/>
        <v>0</v>
      </c>
      <c r="W796" s="51">
        <f t="shared" si="152"/>
        <v>0</v>
      </c>
      <c r="X796" s="51">
        <f t="shared" si="152"/>
        <v>0</v>
      </c>
      <c r="Y796" s="51">
        <f t="shared" si="152"/>
        <v>0</v>
      </c>
      <c r="Z796" s="51">
        <f t="shared" si="152"/>
        <v>0</v>
      </c>
      <c r="AA796" s="53">
        <f t="shared" si="141"/>
        <v>0</v>
      </c>
      <c r="AB796" s="53">
        <f>IF(C796=A_Stammdaten!$B$12,D_SAV!$Q796-D_SAV!$AC796,HLOOKUP(A_Stammdaten!$B$12-1,$AD$4:$AJ$1000,ROW(C796)-3,FALSE)-$AC796)</f>
        <v>0</v>
      </c>
      <c r="AC796" s="53">
        <f>HLOOKUP(A_Stammdaten!$B$12,$AD$4:$AJ$1000,ROW(C796)-3,FALSE)</f>
        <v>0</v>
      </c>
      <c r="AD796" s="53">
        <f t="shared" si="144"/>
        <v>0</v>
      </c>
      <c r="AE796" s="53">
        <f t="shared" si="145"/>
        <v>0</v>
      </c>
      <c r="AF796" s="53">
        <f t="shared" si="146"/>
        <v>0</v>
      </c>
      <c r="AG796" s="53">
        <f t="shared" si="147"/>
        <v>0</v>
      </c>
      <c r="AH796" s="53">
        <f t="shared" si="148"/>
        <v>0</v>
      </c>
      <c r="AI796" s="53">
        <f t="shared" si="149"/>
        <v>0</v>
      </c>
      <c r="AJ796" s="53">
        <f t="shared" si="150"/>
        <v>0</v>
      </c>
    </row>
    <row r="797" spans="1:36" x14ac:dyDescent="0.25">
      <c r="A797" s="19"/>
      <c r="B797" s="19"/>
      <c r="C797" s="37"/>
      <c r="D797" s="19"/>
      <c r="E797" s="19"/>
      <c r="F797" s="19"/>
      <c r="G797" s="19"/>
      <c r="H797" s="19"/>
      <c r="I797" s="19"/>
      <c r="J797" s="19"/>
      <c r="K797" s="19"/>
      <c r="L797" s="19"/>
      <c r="M797" s="81">
        <f>IF(C797&gt;A_Stammdaten!$B$12,0,SUM(D797,E797,G797,I797:J797)-SUM(F797,H797,K797:L797))</f>
        <v>0</v>
      </c>
      <c r="N797" s="19"/>
      <c r="O797" s="19"/>
      <c r="P797" s="19"/>
      <c r="Q797" s="81">
        <f t="shared" si="151"/>
        <v>0</v>
      </c>
      <c r="R797" s="82">
        <f>IF(ISBLANK($B797),0,VLOOKUP($B797,Listen!$A$2:$C$45,2,FALSE))</f>
        <v>0</v>
      </c>
      <c r="S797" s="82">
        <f>IF(ISBLANK($B797),0,VLOOKUP($B797,Listen!$A$2:$C$45,3,FALSE))</f>
        <v>0</v>
      </c>
      <c r="T797" s="51">
        <f t="shared" si="143"/>
        <v>0</v>
      </c>
      <c r="U797" s="51">
        <f t="shared" si="152"/>
        <v>0</v>
      </c>
      <c r="V797" s="51">
        <f t="shared" si="152"/>
        <v>0</v>
      </c>
      <c r="W797" s="51">
        <f t="shared" si="152"/>
        <v>0</v>
      </c>
      <c r="X797" s="51">
        <f t="shared" si="152"/>
        <v>0</v>
      </c>
      <c r="Y797" s="51">
        <f t="shared" si="152"/>
        <v>0</v>
      </c>
      <c r="Z797" s="51">
        <f t="shared" si="152"/>
        <v>0</v>
      </c>
      <c r="AA797" s="53">
        <f t="shared" si="141"/>
        <v>0</v>
      </c>
      <c r="AB797" s="53">
        <f>IF(C797=A_Stammdaten!$B$12,D_SAV!$Q797-D_SAV!$AC797,HLOOKUP(A_Stammdaten!$B$12-1,$AD$4:$AJ$1000,ROW(C797)-3,FALSE)-$AC797)</f>
        <v>0</v>
      </c>
      <c r="AC797" s="53">
        <f>HLOOKUP(A_Stammdaten!$B$12,$AD$4:$AJ$1000,ROW(C797)-3,FALSE)</f>
        <v>0</v>
      </c>
      <c r="AD797" s="53">
        <f t="shared" si="144"/>
        <v>0</v>
      </c>
      <c r="AE797" s="53">
        <f t="shared" si="145"/>
        <v>0</v>
      </c>
      <c r="AF797" s="53">
        <f t="shared" si="146"/>
        <v>0</v>
      </c>
      <c r="AG797" s="53">
        <f t="shared" si="147"/>
        <v>0</v>
      </c>
      <c r="AH797" s="53">
        <f t="shared" si="148"/>
        <v>0</v>
      </c>
      <c r="AI797" s="53">
        <f t="shared" si="149"/>
        <v>0</v>
      </c>
      <c r="AJ797" s="53">
        <f t="shared" si="150"/>
        <v>0</v>
      </c>
    </row>
    <row r="798" spans="1:36" x14ac:dyDescent="0.25">
      <c r="A798" s="19"/>
      <c r="B798" s="19"/>
      <c r="C798" s="37"/>
      <c r="D798" s="19"/>
      <c r="E798" s="19"/>
      <c r="F798" s="19"/>
      <c r="G798" s="19"/>
      <c r="H798" s="19"/>
      <c r="I798" s="19"/>
      <c r="J798" s="19"/>
      <c r="K798" s="19"/>
      <c r="L798" s="19"/>
      <c r="M798" s="81">
        <f>IF(C798&gt;A_Stammdaten!$B$12,0,SUM(D798,E798,G798,I798:J798)-SUM(F798,H798,K798:L798))</f>
        <v>0</v>
      </c>
      <c r="N798" s="19"/>
      <c r="O798" s="19"/>
      <c r="P798" s="19"/>
      <c r="Q798" s="81">
        <f t="shared" si="151"/>
        <v>0</v>
      </c>
      <c r="R798" s="82">
        <f>IF(ISBLANK($B798),0,VLOOKUP($B798,Listen!$A$2:$C$45,2,FALSE))</f>
        <v>0</v>
      </c>
      <c r="S798" s="82">
        <f>IF(ISBLANK($B798),0,VLOOKUP($B798,Listen!$A$2:$C$45,3,FALSE))</f>
        <v>0</v>
      </c>
      <c r="T798" s="51">
        <f t="shared" si="143"/>
        <v>0</v>
      </c>
      <c r="U798" s="51">
        <f t="shared" si="152"/>
        <v>0</v>
      </c>
      <c r="V798" s="51">
        <f t="shared" si="152"/>
        <v>0</v>
      </c>
      <c r="W798" s="51">
        <f t="shared" si="152"/>
        <v>0</v>
      </c>
      <c r="X798" s="51">
        <f t="shared" si="152"/>
        <v>0</v>
      </c>
      <c r="Y798" s="51">
        <f t="shared" si="152"/>
        <v>0</v>
      </c>
      <c r="Z798" s="51">
        <f t="shared" si="152"/>
        <v>0</v>
      </c>
      <c r="AA798" s="53">
        <f t="shared" si="141"/>
        <v>0</v>
      </c>
      <c r="AB798" s="53">
        <f>IF(C798=A_Stammdaten!$B$12,D_SAV!$Q798-D_SAV!$AC798,HLOOKUP(A_Stammdaten!$B$12-1,$AD$4:$AJ$1000,ROW(C798)-3,FALSE)-$AC798)</f>
        <v>0</v>
      </c>
      <c r="AC798" s="53">
        <f>HLOOKUP(A_Stammdaten!$B$12,$AD$4:$AJ$1000,ROW(C798)-3,FALSE)</f>
        <v>0</v>
      </c>
      <c r="AD798" s="53">
        <f t="shared" si="144"/>
        <v>0</v>
      </c>
      <c r="AE798" s="53">
        <f t="shared" si="145"/>
        <v>0</v>
      </c>
      <c r="AF798" s="53">
        <f t="shared" si="146"/>
        <v>0</v>
      </c>
      <c r="AG798" s="53">
        <f t="shared" si="147"/>
        <v>0</v>
      </c>
      <c r="AH798" s="53">
        <f t="shared" si="148"/>
        <v>0</v>
      </c>
      <c r="AI798" s="53">
        <f t="shared" si="149"/>
        <v>0</v>
      </c>
      <c r="AJ798" s="53">
        <f t="shared" si="150"/>
        <v>0</v>
      </c>
    </row>
    <row r="799" spans="1:36" x14ac:dyDescent="0.25">
      <c r="A799" s="19"/>
      <c r="B799" s="19"/>
      <c r="C799" s="37"/>
      <c r="D799" s="19"/>
      <c r="E799" s="19"/>
      <c r="F799" s="19"/>
      <c r="G799" s="19"/>
      <c r="H799" s="19"/>
      <c r="I799" s="19"/>
      <c r="J799" s="19"/>
      <c r="K799" s="19"/>
      <c r="L799" s="19"/>
      <c r="M799" s="81">
        <f>IF(C799&gt;A_Stammdaten!$B$12,0,SUM(D799,E799,G799,I799:J799)-SUM(F799,H799,K799:L799))</f>
        <v>0</v>
      </c>
      <c r="N799" s="19"/>
      <c r="O799" s="19"/>
      <c r="P799" s="19"/>
      <c r="Q799" s="81">
        <f t="shared" si="151"/>
        <v>0</v>
      </c>
      <c r="R799" s="82">
        <f>IF(ISBLANK($B799),0,VLOOKUP($B799,Listen!$A$2:$C$45,2,FALSE))</f>
        <v>0</v>
      </c>
      <c r="S799" s="82">
        <f>IF(ISBLANK($B799),0,VLOOKUP($B799,Listen!$A$2:$C$45,3,FALSE))</f>
        <v>0</v>
      </c>
      <c r="T799" s="51">
        <f t="shared" si="143"/>
        <v>0</v>
      </c>
      <c r="U799" s="51">
        <f t="shared" si="152"/>
        <v>0</v>
      </c>
      <c r="V799" s="51">
        <f t="shared" si="152"/>
        <v>0</v>
      </c>
      <c r="W799" s="51">
        <f t="shared" si="152"/>
        <v>0</v>
      </c>
      <c r="X799" s="51">
        <f t="shared" si="152"/>
        <v>0</v>
      </c>
      <c r="Y799" s="51">
        <f t="shared" si="152"/>
        <v>0</v>
      </c>
      <c r="Z799" s="51">
        <f t="shared" si="152"/>
        <v>0</v>
      </c>
      <c r="AA799" s="53">
        <f t="shared" si="141"/>
        <v>0</v>
      </c>
      <c r="AB799" s="53">
        <f>IF(C799=A_Stammdaten!$B$12,D_SAV!$Q799-D_SAV!$AC799,HLOOKUP(A_Stammdaten!$B$12-1,$AD$4:$AJ$1000,ROW(C799)-3,FALSE)-$AC799)</f>
        <v>0</v>
      </c>
      <c r="AC799" s="53">
        <f>HLOOKUP(A_Stammdaten!$B$12,$AD$4:$AJ$1000,ROW(C799)-3,FALSE)</f>
        <v>0</v>
      </c>
      <c r="AD799" s="53">
        <f t="shared" si="144"/>
        <v>0</v>
      </c>
      <c r="AE799" s="53">
        <f t="shared" si="145"/>
        <v>0</v>
      </c>
      <c r="AF799" s="53">
        <f t="shared" si="146"/>
        <v>0</v>
      </c>
      <c r="AG799" s="53">
        <f t="shared" si="147"/>
        <v>0</v>
      </c>
      <c r="AH799" s="53">
        <f t="shared" si="148"/>
        <v>0</v>
      </c>
      <c r="AI799" s="53">
        <f t="shared" si="149"/>
        <v>0</v>
      </c>
      <c r="AJ799" s="53">
        <f t="shared" si="150"/>
        <v>0</v>
      </c>
    </row>
    <row r="800" spans="1:36" x14ac:dyDescent="0.25">
      <c r="A800" s="19"/>
      <c r="B800" s="19"/>
      <c r="C800" s="37"/>
      <c r="D800" s="19"/>
      <c r="E800" s="19"/>
      <c r="F800" s="19"/>
      <c r="G800" s="19"/>
      <c r="H800" s="19"/>
      <c r="I800" s="19"/>
      <c r="J800" s="19"/>
      <c r="K800" s="19"/>
      <c r="L800" s="19"/>
      <c r="M800" s="81">
        <f>IF(C800&gt;A_Stammdaten!$B$12,0,SUM(D800,E800,G800,I800:J800)-SUM(F800,H800,K800:L800))</f>
        <v>0</v>
      </c>
      <c r="N800" s="19"/>
      <c r="O800" s="19"/>
      <c r="P800" s="19"/>
      <c r="Q800" s="81">
        <f t="shared" si="151"/>
        <v>0</v>
      </c>
      <c r="R800" s="82">
        <f>IF(ISBLANK($B800),0,VLOOKUP($B800,Listen!$A$2:$C$45,2,FALSE))</f>
        <v>0</v>
      </c>
      <c r="S800" s="82">
        <f>IF(ISBLANK($B800),0,VLOOKUP($B800,Listen!$A$2:$C$45,3,FALSE))</f>
        <v>0</v>
      </c>
      <c r="T800" s="51">
        <f t="shared" si="143"/>
        <v>0</v>
      </c>
      <c r="U800" s="51">
        <f t="shared" si="152"/>
        <v>0</v>
      </c>
      <c r="V800" s="51">
        <f t="shared" si="152"/>
        <v>0</v>
      </c>
      <c r="W800" s="51">
        <f t="shared" si="152"/>
        <v>0</v>
      </c>
      <c r="X800" s="51">
        <f t="shared" si="152"/>
        <v>0</v>
      </c>
      <c r="Y800" s="51">
        <f t="shared" si="152"/>
        <v>0</v>
      </c>
      <c r="Z800" s="51">
        <f t="shared" si="152"/>
        <v>0</v>
      </c>
      <c r="AA800" s="53">
        <f t="shared" si="141"/>
        <v>0</v>
      </c>
      <c r="AB800" s="53">
        <f>IF(C800=A_Stammdaten!$B$12,D_SAV!$Q800-D_SAV!$AC800,HLOOKUP(A_Stammdaten!$B$12-1,$AD$4:$AJ$1000,ROW(C800)-3,FALSE)-$AC800)</f>
        <v>0</v>
      </c>
      <c r="AC800" s="53">
        <f>HLOOKUP(A_Stammdaten!$B$12,$AD$4:$AJ$1000,ROW(C800)-3,FALSE)</f>
        <v>0</v>
      </c>
      <c r="AD800" s="53">
        <f t="shared" si="144"/>
        <v>0</v>
      </c>
      <c r="AE800" s="53">
        <f t="shared" si="145"/>
        <v>0</v>
      </c>
      <c r="AF800" s="53">
        <f t="shared" si="146"/>
        <v>0</v>
      </c>
      <c r="AG800" s="53">
        <f t="shared" si="147"/>
        <v>0</v>
      </c>
      <c r="AH800" s="53">
        <f t="shared" si="148"/>
        <v>0</v>
      </c>
      <c r="AI800" s="53">
        <f t="shared" si="149"/>
        <v>0</v>
      </c>
      <c r="AJ800" s="53">
        <f t="shared" si="150"/>
        <v>0</v>
      </c>
    </row>
    <row r="801" spans="1:36" x14ac:dyDescent="0.25">
      <c r="A801" s="19"/>
      <c r="B801" s="19"/>
      <c r="C801" s="37"/>
      <c r="D801" s="19"/>
      <c r="E801" s="19"/>
      <c r="F801" s="19"/>
      <c r="G801" s="19"/>
      <c r="H801" s="19"/>
      <c r="I801" s="19"/>
      <c r="J801" s="19"/>
      <c r="K801" s="19"/>
      <c r="L801" s="19"/>
      <c r="M801" s="81">
        <f>IF(C801&gt;A_Stammdaten!$B$12,0,SUM(D801,E801,G801,I801:J801)-SUM(F801,H801,K801:L801))</f>
        <v>0</v>
      </c>
      <c r="N801" s="19"/>
      <c r="O801" s="19"/>
      <c r="P801" s="19"/>
      <c r="Q801" s="81">
        <f t="shared" si="151"/>
        <v>0</v>
      </c>
      <c r="R801" s="82">
        <f>IF(ISBLANK($B801),0,VLOOKUP($B801,Listen!$A$2:$C$45,2,FALSE))</f>
        <v>0</v>
      </c>
      <c r="S801" s="82">
        <f>IF(ISBLANK($B801),0,VLOOKUP($B801,Listen!$A$2:$C$45,3,FALSE))</f>
        <v>0</v>
      </c>
      <c r="T801" s="51">
        <f t="shared" si="143"/>
        <v>0</v>
      </c>
      <c r="U801" s="51">
        <f t="shared" si="152"/>
        <v>0</v>
      </c>
      <c r="V801" s="51">
        <f t="shared" si="152"/>
        <v>0</v>
      </c>
      <c r="W801" s="51">
        <f t="shared" si="152"/>
        <v>0</v>
      </c>
      <c r="X801" s="51">
        <f t="shared" si="152"/>
        <v>0</v>
      </c>
      <c r="Y801" s="51">
        <f t="shared" si="152"/>
        <v>0</v>
      </c>
      <c r="Z801" s="51">
        <f t="shared" si="152"/>
        <v>0</v>
      </c>
      <c r="AA801" s="53">
        <f t="shared" si="141"/>
        <v>0</v>
      </c>
      <c r="AB801" s="53">
        <f>IF(C801=A_Stammdaten!$B$12,D_SAV!$Q801-D_SAV!$AC801,HLOOKUP(A_Stammdaten!$B$12-1,$AD$4:$AJ$1000,ROW(C801)-3,FALSE)-$AC801)</f>
        <v>0</v>
      </c>
      <c r="AC801" s="53">
        <f>HLOOKUP(A_Stammdaten!$B$12,$AD$4:$AJ$1000,ROW(C801)-3,FALSE)</f>
        <v>0</v>
      </c>
      <c r="AD801" s="53">
        <f t="shared" si="144"/>
        <v>0</v>
      </c>
      <c r="AE801" s="53">
        <f t="shared" si="145"/>
        <v>0</v>
      </c>
      <c r="AF801" s="53">
        <f t="shared" si="146"/>
        <v>0</v>
      </c>
      <c r="AG801" s="53">
        <f t="shared" si="147"/>
        <v>0</v>
      </c>
      <c r="AH801" s="53">
        <f t="shared" si="148"/>
        <v>0</v>
      </c>
      <c r="AI801" s="53">
        <f t="shared" si="149"/>
        <v>0</v>
      </c>
      <c r="AJ801" s="53">
        <f t="shared" si="150"/>
        <v>0</v>
      </c>
    </row>
    <row r="802" spans="1:36" x14ac:dyDescent="0.25">
      <c r="A802" s="19"/>
      <c r="B802" s="19"/>
      <c r="C802" s="37"/>
      <c r="D802" s="19"/>
      <c r="E802" s="19"/>
      <c r="F802" s="19"/>
      <c r="G802" s="19"/>
      <c r="H802" s="19"/>
      <c r="I802" s="19"/>
      <c r="J802" s="19"/>
      <c r="K802" s="19"/>
      <c r="L802" s="19"/>
      <c r="M802" s="81">
        <f>IF(C802&gt;A_Stammdaten!$B$12,0,SUM(D802,E802,G802,I802:J802)-SUM(F802,H802,K802:L802))</f>
        <v>0</v>
      </c>
      <c r="N802" s="19"/>
      <c r="O802" s="19"/>
      <c r="P802" s="19"/>
      <c r="Q802" s="81">
        <f t="shared" si="151"/>
        <v>0</v>
      </c>
      <c r="R802" s="82">
        <f>IF(ISBLANK($B802),0,VLOOKUP($B802,Listen!$A$2:$C$45,2,FALSE))</f>
        <v>0</v>
      </c>
      <c r="S802" s="82">
        <f>IF(ISBLANK($B802),0,VLOOKUP($B802,Listen!$A$2:$C$45,3,FALSE))</f>
        <v>0</v>
      </c>
      <c r="T802" s="51">
        <f t="shared" si="143"/>
        <v>0</v>
      </c>
      <c r="U802" s="51">
        <f t="shared" si="152"/>
        <v>0</v>
      </c>
      <c r="V802" s="51">
        <f t="shared" si="152"/>
        <v>0</v>
      </c>
      <c r="W802" s="51">
        <f t="shared" si="152"/>
        <v>0</v>
      </c>
      <c r="X802" s="51">
        <f t="shared" si="152"/>
        <v>0</v>
      </c>
      <c r="Y802" s="51">
        <f t="shared" si="152"/>
        <v>0</v>
      </c>
      <c r="Z802" s="51">
        <f t="shared" si="152"/>
        <v>0</v>
      </c>
      <c r="AA802" s="53">
        <f t="shared" si="141"/>
        <v>0</v>
      </c>
      <c r="AB802" s="53">
        <f>IF(C802=A_Stammdaten!$B$12,D_SAV!$Q802-D_SAV!$AC802,HLOOKUP(A_Stammdaten!$B$12-1,$AD$4:$AJ$1000,ROW(C802)-3,FALSE)-$AC802)</f>
        <v>0</v>
      </c>
      <c r="AC802" s="53">
        <f>HLOOKUP(A_Stammdaten!$B$12,$AD$4:$AJ$1000,ROW(C802)-3,FALSE)</f>
        <v>0</v>
      </c>
      <c r="AD802" s="53">
        <f t="shared" si="144"/>
        <v>0</v>
      </c>
      <c r="AE802" s="53">
        <f t="shared" si="145"/>
        <v>0</v>
      </c>
      <c r="AF802" s="53">
        <f t="shared" si="146"/>
        <v>0</v>
      </c>
      <c r="AG802" s="53">
        <f t="shared" si="147"/>
        <v>0</v>
      </c>
      <c r="AH802" s="53">
        <f t="shared" si="148"/>
        <v>0</v>
      </c>
      <c r="AI802" s="53">
        <f t="shared" si="149"/>
        <v>0</v>
      </c>
      <c r="AJ802" s="53">
        <f t="shared" si="150"/>
        <v>0</v>
      </c>
    </row>
    <row r="803" spans="1:36" x14ac:dyDescent="0.25">
      <c r="A803" s="19"/>
      <c r="B803" s="19"/>
      <c r="C803" s="37"/>
      <c r="D803" s="19"/>
      <c r="E803" s="19"/>
      <c r="F803" s="19"/>
      <c r="G803" s="19"/>
      <c r="H803" s="19"/>
      <c r="I803" s="19"/>
      <c r="J803" s="19"/>
      <c r="K803" s="19"/>
      <c r="L803" s="19"/>
      <c r="M803" s="81">
        <f>IF(C803&gt;A_Stammdaten!$B$12,0,SUM(D803,E803,G803,I803:J803)-SUM(F803,H803,K803:L803))</f>
        <v>0</v>
      </c>
      <c r="N803" s="19"/>
      <c r="O803" s="19"/>
      <c r="P803" s="19"/>
      <c r="Q803" s="81">
        <f t="shared" si="151"/>
        <v>0</v>
      </c>
      <c r="R803" s="82">
        <f>IF(ISBLANK($B803),0,VLOOKUP($B803,Listen!$A$2:$C$45,2,FALSE))</f>
        <v>0</v>
      </c>
      <c r="S803" s="82">
        <f>IF(ISBLANK($B803),0,VLOOKUP($B803,Listen!$A$2:$C$45,3,FALSE))</f>
        <v>0</v>
      </c>
      <c r="T803" s="51">
        <f t="shared" si="143"/>
        <v>0</v>
      </c>
      <c r="U803" s="51">
        <f t="shared" si="152"/>
        <v>0</v>
      </c>
      <c r="V803" s="51">
        <f t="shared" si="152"/>
        <v>0</v>
      </c>
      <c r="W803" s="51">
        <f t="shared" si="152"/>
        <v>0</v>
      </c>
      <c r="X803" s="51">
        <f t="shared" si="152"/>
        <v>0</v>
      </c>
      <c r="Y803" s="51">
        <f t="shared" si="152"/>
        <v>0</v>
      </c>
      <c r="Z803" s="51">
        <f t="shared" si="152"/>
        <v>0</v>
      </c>
      <c r="AA803" s="53">
        <f t="shared" ref="AA803:AA866" si="153">AC803+AB803</f>
        <v>0</v>
      </c>
      <c r="AB803" s="53">
        <f>IF(C803=A_Stammdaten!$B$12,D_SAV!$Q803-D_SAV!$AC803,HLOOKUP(A_Stammdaten!$B$12-1,$AD$4:$AJ$1000,ROW(C803)-3,FALSE)-$AC803)</f>
        <v>0</v>
      </c>
      <c r="AC803" s="53">
        <f>HLOOKUP(A_Stammdaten!$B$12,$AD$4:$AJ$1000,ROW(C803)-3,FALSE)</f>
        <v>0</v>
      </c>
      <c r="AD803" s="53">
        <f t="shared" si="144"/>
        <v>0</v>
      </c>
      <c r="AE803" s="53">
        <f t="shared" si="145"/>
        <v>0</v>
      </c>
      <c r="AF803" s="53">
        <f t="shared" si="146"/>
        <v>0</v>
      </c>
      <c r="AG803" s="53">
        <f t="shared" si="147"/>
        <v>0</v>
      </c>
      <c r="AH803" s="53">
        <f t="shared" si="148"/>
        <v>0</v>
      </c>
      <c r="AI803" s="53">
        <f t="shared" si="149"/>
        <v>0</v>
      </c>
      <c r="AJ803" s="53">
        <f t="shared" si="150"/>
        <v>0</v>
      </c>
    </row>
    <row r="804" spans="1:36" x14ac:dyDescent="0.25">
      <c r="A804" s="19"/>
      <c r="B804" s="19"/>
      <c r="C804" s="37"/>
      <c r="D804" s="19"/>
      <c r="E804" s="19"/>
      <c r="F804" s="19"/>
      <c r="G804" s="19"/>
      <c r="H804" s="19"/>
      <c r="I804" s="19"/>
      <c r="J804" s="19"/>
      <c r="K804" s="19"/>
      <c r="L804" s="19"/>
      <c r="M804" s="81">
        <f>IF(C804&gt;A_Stammdaten!$B$12,0,SUM(D804,E804,G804,I804:J804)-SUM(F804,H804,K804:L804))</f>
        <v>0</v>
      </c>
      <c r="N804" s="19"/>
      <c r="O804" s="19"/>
      <c r="P804" s="19"/>
      <c r="Q804" s="81">
        <f t="shared" si="151"/>
        <v>0</v>
      </c>
      <c r="R804" s="82">
        <f>IF(ISBLANK($B804),0,VLOOKUP($B804,Listen!$A$2:$C$45,2,FALSE))</f>
        <v>0</v>
      </c>
      <c r="S804" s="82">
        <f>IF(ISBLANK($B804),0,VLOOKUP($B804,Listen!$A$2:$C$45,3,FALSE))</f>
        <v>0</v>
      </c>
      <c r="T804" s="51">
        <f t="shared" si="143"/>
        <v>0</v>
      </c>
      <c r="U804" s="51">
        <f t="shared" si="152"/>
        <v>0</v>
      </c>
      <c r="V804" s="51">
        <f t="shared" si="152"/>
        <v>0</v>
      </c>
      <c r="W804" s="51">
        <f t="shared" si="152"/>
        <v>0</v>
      </c>
      <c r="X804" s="51">
        <f t="shared" si="152"/>
        <v>0</v>
      </c>
      <c r="Y804" s="51">
        <f t="shared" si="152"/>
        <v>0</v>
      </c>
      <c r="Z804" s="51">
        <f t="shared" si="152"/>
        <v>0</v>
      </c>
      <c r="AA804" s="53">
        <f t="shared" si="153"/>
        <v>0</v>
      </c>
      <c r="AB804" s="53">
        <f>IF(C804=A_Stammdaten!$B$12,D_SAV!$Q804-D_SAV!$AC804,HLOOKUP(A_Stammdaten!$B$12-1,$AD$4:$AJ$1000,ROW(C804)-3,FALSE)-$AC804)</f>
        <v>0</v>
      </c>
      <c r="AC804" s="53">
        <f>HLOOKUP(A_Stammdaten!$B$12,$AD$4:$AJ$1000,ROW(C804)-3,FALSE)</f>
        <v>0</v>
      </c>
      <c r="AD804" s="53">
        <f t="shared" si="144"/>
        <v>0</v>
      </c>
      <c r="AE804" s="53">
        <f t="shared" si="145"/>
        <v>0</v>
      </c>
      <c r="AF804" s="53">
        <f t="shared" si="146"/>
        <v>0</v>
      </c>
      <c r="AG804" s="53">
        <f t="shared" si="147"/>
        <v>0</v>
      </c>
      <c r="AH804" s="53">
        <f t="shared" si="148"/>
        <v>0</v>
      </c>
      <c r="AI804" s="53">
        <f t="shared" si="149"/>
        <v>0</v>
      </c>
      <c r="AJ804" s="53">
        <f t="shared" si="150"/>
        <v>0</v>
      </c>
    </row>
    <row r="805" spans="1:36" x14ac:dyDescent="0.25">
      <c r="A805" s="19"/>
      <c r="B805" s="19"/>
      <c r="C805" s="37"/>
      <c r="D805" s="19"/>
      <c r="E805" s="19"/>
      <c r="F805" s="19"/>
      <c r="G805" s="19"/>
      <c r="H805" s="19"/>
      <c r="I805" s="19"/>
      <c r="J805" s="19"/>
      <c r="K805" s="19"/>
      <c r="L805" s="19"/>
      <c r="M805" s="81">
        <f>IF(C805&gt;A_Stammdaten!$B$12,0,SUM(D805,E805,G805,I805:J805)-SUM(F805,H805,K805:L805))</f>
        <v>0</v>
      </c>
      <c r="N805" s="19"/>
      <c r="O805" s="19"/>
      <c r="P805" s="19"/>
      <c r="Q805" s="81">
        <f t="shared" si="151"/>
        <v>0</v>
      </c>
      <c r="R805" s="82">
        <f>IF(ISBLANK($B805),0,VLOOKUP($B805,Listen!$A$2:$C$45,2,FALSE))</f>
        <v>0</v>
      </c>
      <c r="S805" s="82">
        <f>IF(ISBLANK($B805),0,VLOOKUP($B805,Listen!$A$2:$C$45,3,FALSE))</f>
        <v>0</v>
      </c>
      <c r="T805" s="51">
        <f t="shared" si="143"/>
        <v>0</v>
      </c>
      <c r="U805" s="51">
        <f t="shared" si="152"/>
        <v>0</v>
      </c>
      <c r="V805" s="51">
        <f t="shared" si="152"/>
        <v>0</v>
      </c>
      <c r="W805" s="51">
        <f t="shared" si="152"/>
        <v>0</v>
      </c>
      <c r="X805" s="51">
        <f t="shared" si="152"/>
        <v>0</v>
      </c>
      <c r="Y805" s="51">
        <f t="shared" si="152"/>
        <v>0</v>
      </c>
      <c r="Z805" s="51">
        <f t="shared" si="152"/>
        <v>0</v>
      </c>
      <c r="AA805" s="53">
        <f t="shared" si="153"/>
        <v>0</v>
      </c>
      <c r="AB805" s="53">
        <f>IF(C805=A_Stammdaten!$B$12,D_SAV!$Q805-D_SAV!$AC805,HLOOKUP(A_Stammdaten!$B$12-1,$AD$4:$AJ$1000,ROW(C805)-3,FALSE)-$AC805)</f>
        <v>0</v>
      </c>
      <c r="AC805" s="53">
        <f>HLOOKUP(A_Stammdaten!$B$12,$AD$4:$AJ$1000,ROW(C805)-3,FALSE)</f>
        <v>0</v>
      </c>
      <c r="AD805" s="53">
        <f t="shared" si="144"/>
        <v>0</v>
      </c>
      <c r="AE805" s="53">
        <f t="shared" si="145"/>
        <v>0</v>
      </c>
      <c r="AF805" s="53">
        <f t="shared" si="146"/>
        <v>0</v>
      </c>
      <c r="AG805" s="53">
        <f t="shared" si="147"/>
        <v>0</v>
      </c>
      <c r="AH805" s="53">
        <f t="shared" si="148"/>
        <v>0</v>
      </c>
      <c r="AI805" s="53">
        <f t="shared" si="149"/>
        <v>0</v>
      </c>
      <c r="AJ805" s="53">
        <f t="shared" si="150"/>
        <v>0</v>
      </c>
    </row>
    <row r="806" spans="1:36" x14ac:dyDescent="0.25">
      <c r="A806" s="19"/>
      <c r="B806" s="19"/>
      <c r="C806" s="37"/>
      <c r="D806" s="19"/>
      <c r="E806" s="19"/>
      <c r="F806" s="19"/>
      <c r="G806" s="19"/>
      <c r="H806" s="19"/>
      <c r="I806" s="19"/>
      <c r="J806" s="19"/>
      <c r="K806" s="19"/>
      <c r="L806" s="19"/>
      <c r="M806" s="81">
        <f>IF(C806&gt;A_Stammdaten!$B$12,0,SUM(D806,E806,G806,I806:J806)-SUM(F806,H806,K806:L806))</f>
        <v>0</v>
      </c>
      <c r="N806" s="19"/>
      <c r="O806" s="19"/>
      <c r="P806" s="19"/>
      <c r="Q806" s="81">
        <f t="shared" si="151"/>
        <v>0</v>
      </c>
      <c r="R806" s="82">
        <f>IF(ISBLANK($B806),0,VLOOKUP($B806,Listen!$A$2:$C$45,2,FALSE))</f>
        <v>0</v>
      </c>
      <c r="S806" s="82">
        <f>IF(ISBLANK($B806),0,VLOOKUP($B806,Listen!$A$2:$C$45,3,FALSE))</f>
        <v>0</v>
      </c>
      <c r="T806" s="51">
        <f t="shared" si="143"/>
        <v>0</v>
      </c>
      <c r="U806" s="51">
        <f t="shared" si="152"/>
        <v>0</v>
      </c>
      <c r="V806" s="51">
        <f t="shared" si="152"/>
        <v>0</v>
      </c>
      <c r="W806" s="51">
        <f t="shared" si="152"/>
        <v>0</v>
      </c>
      <c r="X806" s="51">
        <f t="shared" si="152"/>
        <v>0</v>
      </c>
      <c r="Y806" s="51">
        <f t="shared" si="152"/>
        <v>0</v>
      </c>
      <c r="Z806" s="51">
        <f t="shared" si="152"/>
        <v>0</v>
      </c>
      <c r="AA806" s="53">
        <f t="shared" si="153"/>
        <v>0</v>
      </c>
      <c r="AB806" s="53">
        <f>IF(C806=A_Stammdaten!$B$12,D_SAV!$Q806-D_SAV!$AC806,HLOOKUP(A_Stammdaten!$B$12-1,$AD$4:$AJ$1000,ROW(C806)-3,FALSE)-$AC806)</f>
        <v>0</v>
      </c>
      <c r="AC806" s="53">
        <f>HLOOKUP(A_Stammdaten!$B$12,$AD$4:$AJ$1000,ROW(C806)-3,FALSE)</f>
        <v>0</v>
      </c>
      <c r="AD806" s="53">
        <f t="shared" si="144"/>
        <v>0</v>
      </c>
      <c r="AE806" s="53">
        <f t="shared" si="145"/>
        <v>0</v>
      </c>
      <c r="AF806" s="53">
        <f t="shared" si="146"/>
        <v>0</v>
      </c>
      <c r="AG806" s="53">
        <f t="shared" si="147"/>
        <v>0</v>
      </c>
      <c r="AH806" s="53">
        <f t="shared" si="148"/>
        <v>0</v>
      </c>
      <c r="AI806" s="53">
        <f t="shared" si="149"/>
        <v>0</v>
      </c>
      <c r="AJ806" s="53">
        <f t="shared" si="150"/>
        <v>0</v>
      </c>
    </row>
    <row r="807" spans="1:36" x14ac:dyDescent="0.25">
      <c r="A807" s="19"/>
      <c r="B807" s="19"/>
      <c r="C807" s="37"/>
      <c r="D807" s="19"/>
      <c r="E807" s="19"/>
      <c r="F807" s="19"/>
      <c r="G807" s="19"/>
      <c r="H807" s="19"/>
      <c r="I807" s="19"/>
      <c r="J807" s="19"/>
      <c r="K807" s="19"/>
      <c r="L807" s="19"/>
      <c r="M807" s="81">
        <f>IF(C807&gt;A_Stammdaten!$B$12,0,SUM(D807,E807,G807,I807:J807)-SUM(F807,H807,K807:L807))</f>
        <v>0</v>
      </c>
      <c r="N807" s="19"/>
      <c r="O807" s="19"/>
      <c r="P807" s="19"/>
      <c r="Q807" s="81">
        <f t="shared" si="151"/>
        <v>0</v>
      </c>
      <c r="R807" s="82">
        <f>IF(ISBLANK($B807),0,VLOOKUP($B807,Listen!$A$2:$C$45,2,FALSE))</f>
        <v>0</v>
      </c>
      <c r="S807" s="82">
        <f>IF(ISBLANK($B807),0,VLOOKUP($B807,Listen!$A$2:$C$45,3,FALSE))</f>
        <v>0</v>
      </c>
      <c r="T807" s="51">
        <f t="shared" si="143"/>
        <v>0</v>
      </c>
      <c r="U807" s="51">
        <f t="shared" si="152"/>
        <v>0</v>
      </c>
      <c r="V807" s="51">
        <f t="shared" si="152"/>
        <v>0</v>
      </c>
      <c r="W807" s="51">
        <f t="shared" si="152"/>
        <v>0</v>
      </c>
      <c r="X807" s="51">
        <f t="shared" si="152"/>
        <v>0</v>
      </c>
      <c r="Y807" s="51">
        <f t="shared" si="152"/>
        <v>0</v>
      </c>
      <c r="Z807" s="51">
        <f t="shared" si="152"/>
        <v>0</v>
      </c>
      <c r="AA807" s="53">
        <f t="shared" si="153"/>
        <v>0</v>
      </c>
      <c r="AB807" s="53">
        <f>IF(C807=A_Stammdaten!$B$12,D_SAV!$Q807-D_SAV!$AC807,HLOOKUP(A_Stammdaten!$B$12-1,$AD$4:$AJ$1000,ROW(C807)-3,FALSE)-$AC807)</f>
        <v>0</v>
      </c>
      <c r="AC807" s="53">
        <f>HLOOKUP(A_Stammdaten!$B$12,$AD$4:$AJ$1000,ROW(C807)-3,FALSE)</f>
        <v>0</v>
      </c>
      <c r="AD807" s="53">
        <f t="shared" si="144"/>
        <v>0</v>
      </c>
      <c r="AE807" s="53">
        <f t="shared" si="145"/>
        <v>0</v>
      </c>
      <c r="AF807" s="53">
        <f t="shared" si="146"/>
        <v>0</v>
      </c>
      <c r="AG807" s="53">
        <f t="shared" si="147"/>
        <v>0</v>
      </c>
      <c r="AH807" s="53">
        <f t="shared" si="148"/>
        <v>0</v>
      </c>
      <c r="AI807" s="53">
        <f t="shared" si="149"/>
        <v>0</v>
      </c>
      <c r="AJ807" s="53">
        <f t="shared" si="150"/>
        <v>0</v>
      </c>
    </row>
    <row r="808" spans="1:36" x14ac:dyDescent="0.25">
      <c r="A808" s="19"/>
      <c r="B808" s="19"/>
      <c r="C808" s="37"/>
      <c r="D808" s="19"/>
      <c r="E808" s="19"/>
      <c r="F808" s="19"/>
      <c r="G808" s="19"/>
      <c r="H808" s="19"/>
      <c r="I808" s="19"/>
      <c r="J808" s="19"/>
      <c r="K808" s="19"/>
      <c r="L808" s="19"/>
      <c r="M808" s="81">
        <f>IF(C808&gt;A_Stammdaten!$B$12,0,SUM(D808,E808,G808,I808:J808)-SUM(F808,H808,K808:L808))</f>
        <v>0</v>
      </c>
      <c r="N808" s="19"/>
      <c r="O808" s="19"/>
      <c r="P808" s="19"/>
      <c r="Q808" s="81">
        <f t="shared" si="151"/>
        <v>0</v>
      </c>
      <c r="R808" s="82">
        <f>IF(ISBLANK($B808),0,VLOOKUP($B808,Listen!$A$2:$C$45,2,FALSE))</f>
        <v>0</v>
      </c>
      <c r="S808" s="82">
        <f>IF(ISBLANK($B808),0,VLOOKUP($B808,Listen!$A$2:$C$45,3,FALSE))</f>
        <v>0</v>
      </c>
      <c r="T808" s="51">
        <f t="shared" si="143"/>
        <v>0</v>
      </c>
      <c r="U808" s="51">
        <f t="shared" si="152"/>
        <v>0</v>
      </c>
      <c r="V808" s="51">
        <f t="shared" si="152"/>
        <v>0</v>
      </c>
      <c r="W808" s="51">
        <f t="shared" si="152"/>
        <v>0</v>
      </c>
      <c r="X808" s="51">
        <f t="shared" si="152"/>
        <v>0</v>
      </c>
      <c r="Y808" s="51">
        <f t="shared" si="152"/>
        <v>0</v>
      </c>
      <c r="Z808" s="51">
        <f t="shared" si="152"/>
        <v>0</v>
      </c>
      <c r="AA808" s="53">
        <f t="shared" si="153"/>
        <v>0</v>
      </c>
      <c r="AB808" s="53">
        <f>IF(C808=A_Stammdaten!$B$12,D_SAV!$Q808-D_SAV!$AC808,HLOOKUP(A_Stammdaten!$B$12-1,$AD$4:$AJ$1000,ROW(C808)-3,FALSE)-$AC808)</f>
        <v>0</v>
      </c>
      <c r="AC808" s="53">
        <f>HLOOKUP(A_Stammdaten!$B$12,$AD$4:$AJ$1000,ROW(C808)-3,FALSE)</f>
        <v>0</v>
      </c>
      <c r="AD808" s="53">
        <f t="shared" si="144"/>
        <v>0</v>
      </c>
      <c r="AE808" s="53">
        <f t="shared" si="145"/>
        <v>0</v>
      </c>
      <c r="AF808" s="53">
        <f t="shared" si="146"/>
        <v>0</v>
      </c>
      <c r="AG808" s="53">
        <f t="shared" si="147"/>
        <v>0</v>
      </c>
      <c r="AH808" s="53">
        <f t="shared" si="148"/>
        <v>0</v>
      </c>
      <c r="AI808" s="53">
        <f t="shared" si="149"/>
        <v>0</v>
      </c>
      <c r="AJ808" s="53">
        <f t="shared" si="150"/>
        <v>0</v>
      </c>
    </row>
    <row r="809" spans="1:36" x14ac:dyDescent="0.25">
      <c r="A809" s="19"/>
      <c r="B809" s="19"/>
      <c r="C809" s="37"/>
      <c r="D809" s="19"/>
      <c r="E809" s="19"/>
      <c r="F809" s="19"/>
      <c r="G809" s="19"/>
      <c r="H809" s="19"/>
      <c r="I809" s="19"/>
      <c r="J809" s="19"/>
      <c r="K809" s="19"/>
      <c r="L809" s="19"/>
      <c r="M809" s="81">
        <f>IF(C809&gt;A_Stammdaten!$B$12,0,SUM(D809,E809,G809,I809:J809)-SUM(F809,H809,K809:L809))</f>
        <v>0</v>
      </c>
      <c r="N809" s="19"/>
      <c r="O809" s="19"/>
      <c r="P809" s="19"/>
      <c r="Q809" s="81">
        <f t="shared" si="151"/>
        <v>0</v>
      </c>
      <c r="R809" s="82">
        <f>IF(ISBLANK($B809),0,VLOOKUP($B809,Listen!$A$2:$C$45,2,FALSE))</f>
        <v>0</v>
      </c>
      <c r="S809" s="82">
        <f>IF(ISBLANK($B809),0,VLOOKUP($B809,Listen!$A$2:$C$45,3,FALSE))</f>
        <v>0</v>
      </c>
      <c r="T809" s="51">
        <f t="shared" si="143"/>
        <v>0</v>
      </c>
      <c r="U809" s="51">
        <f t="shared" si="152"/>
        <v>0</v>
      </c>
      <c r="V809" s="51">
        <f t="shared" si="152"/>
        <v>0</v>
      </c>
      <c r="W809" s="51">
        <f t="shared" si="152"/>
        <v>0</v>
      </c>
      <c r="X809" s="51">
        <f t="shared" si="152"/>
        <v>0</v>
      </c>
      <c r="Y809" s="51">
        <f t="shared" si="152"/>
        <v>0</v>
      </c>
      <c r="Z809" s="51">
        <f t="shared" si="152"/>
        <v>0</v>
      </c>
      <c r="AA809" s="53">
        <f t="shared" si="153"/>
        <v>0</v>
      </c>
      <c r="AB809" s="53">
        <f>IF(C809=A_Stammdaten!$B$12,D_SAV!$Q809-D_SAV!$AC809,HLOOKUP(A_Stammdaten!$B$12-1,$AD$4:$AJ$1000,ROW(C809)-3,FALSE)-$AC809)</f>
        <v>0</v>
      </c>
      <c r="AC809" s="53">
        <f>HLOOKUP(A_Stammdaten!$B$12,$AD$4:$AJ$1000,ROW(C809)-3,FALSE)</f>
        <v>0</v>
      </c>
      <c r="AD809" s="53">
        <f t="shared" si="144"/>
        <v>0</v>
      </c>
      <c r="AE809" s="53">
        <f t="shared" si="145"/>
        <v>0</v>
      </c>
      <c r="AF809" s="53">
        <f t="shared" si="146"/>
        <v>0</v>
      </c>
      <c r="AG809" s="53">
        <f t="shared" si="147"/>
        <v>0</v>
      </c>
      <c r="AH809" s="53">
        <f t="shared" si="148"/>
        <v>0</v>
      </c>
      <c r="AI809" s="53">
        <f t="shared" si="149"/>
        <v>0</v>
      </c>
      <c r="AJ809" s="53">
        <f t="shared" si="150"/>
        <v>0</v>
      </c>
    </row>
    <row r="810" spans="1:36" x14ac:dyDescent="0.25">
      <c r="A810" s="19"/>
      <c r="B810" s="19"/>
      <c r="C810" s="37"/>
      <c r="D810" s="19"/>
      <c r="E810" s="19"/>
      <c r="F810" s="19"/>
      <c r="G810" s="19"/>
      <c r="H810" s="19"/>
      <c r="I810" s="19"/>
      <c r="J810" s="19"/>
      <c r="K810" s="19"/>
      <c r="L810" s="19"/>
      <c r="M810" s="81">
        <f>IF(C810&gt;A_Stammdaten!$B$12,0,SUM(D810,E810,G810,I810:J810)-SUM(F810,H810,K810:L810))</f>
        <v>0</v>
      </c>
      <c r="N810" s="19"/>
      <c r="O810" s="19"/>
      <c r="P810" s="19"/>
      <c r="Q810" s="81">
        <f t="shared" si="151"/>
        <v>0</v>
      </c>
      <c r="R810" s="82">
        <f>IF(ISBLANK($B810),0,VLOOKUP($B810,Listen!$A$2:$C$45,2,FALSE))</f>
        <v>0</v>
      </c>
      <c r="S810" s="82">
        <f>IF(ISBLANK($B810),0,VLOOKUP($B810,Listen!$A$2:$C$45,3,FALSE))</f>
        <v>0</v>
      </c>
      <c r="T810" s="51">
        <f t="shared" si="143"/>
        <v>0</v>
      </c>
      <c r="U810" s="51">
        <f t="shared" si="152"/>
        <v>0</v>
      </c>
      <c r="V810" s="51">
        <f t="shared" si="152"/>
        <v>0</v>
      </c>
      <c r="W810" s="51">
        <f t="shared" si="152"/>
        <v>0</v>
      </c>
      <c r="X810" s="51">
        <f t="shared" si="152"/>
        <v>0</v>
      </c>
      <c r="Y810" s="51">
        <f t="shared" si="152"/>
        <v>0</v>
      </c>
      <c r="Z810" s="51">
        <f t="shared" si="152"/>
        <v>0</v>
      </c>
      <c r="AA810" s="53">
        <f t="shared" si="153"/>
        <v>0</v>
      </c>
      <c r="AB810" s="53">
        <f>IF(C810=A_Stammdaten!$B$12,D_SAV!$Q810-D_SAV!$AC810,HLOOKUP(A_Stammdaten!$B$12-1,$AD$4:$AJ$1000,ROW(C810)-3,FALSE)-$AC810)</f>
        <v>0</v>
      </c>
      <c r="AC810" s="53">
        <f>HLOOKUP(A_Stammdaten!$B$12,$AD$4:$AJ$1000,ROW(C810)-3,FALSE)</f>
        <v>0</v>
      </c>
      <c r="AD810" s="53">
        <f t="shared" si="144"/>
        <v>0</v>
      </c>
      <c r="AE810" s="53">
        <f t="shared" si="145"/>
        <v>0</v>
      </c>
      <c r="AF810" s="53">
        <f t="shared" si="146"/>
        <v>0</v>
      </c>
      <c r="AG810" s="53">
        <f t="shared" si="147"/>
        <v>0</v>
      </c>
      <c r="AH810" s="53">
        <f t="shared" si="148"/>
        <v>0</v>
      </c>
      <c r="AI810" s="53">
        <f t="shared" si="149"/>
        <v>0</v>
      </c>
      <c r="AJ810" s="53">
        <f t="shared" si="150"/>
        <v>0</v>
      </c>
    </row>
    <row r="811" spans="1:36" x14ac:dyDescent="0.25">
      <c r="A811" s="19"/>
      <c r="B811" s="19"/>
      <c r="C811" s="37"/>
      <c r="D811" s="19"/>
      <c r="E811" s="19"/>
      <c r="F811" s="19"/>
      <c r="G811" s="19"/>
      <c r="H811" s="19"/>
      <c r="I811" s="19"/>
      <c r="J811" s="19"/>
      <c r="K811" s="19"/>
      <c r="L811" s="19"/>
      <c r="M811" s="81">
        <f>IF(C811&gt;A_Stammdaten!$B$12,0,SUM(D811,E811,G811,I811:J811)-SUM(F811,H811,K811:L811))</f>
        <v>0</v>
      </c>
      <c r="N811" s="19"/>
      <c r="O811" s="19"/>
      <c r="P811" s="19"/>
      <c r="Q811" s="81">
        <f t="shared" si="151"/>
        <v>0</v>
      </c>
      <c r="R811" s="82">
        <f>IF(ISBLANK($B811),0,VLOOKUP($B811,Listen!$A$2:$C$45,2,FALSE))</f>
        <v>0</v>
      </c>
      <c r="S811" s="82">
        <f>IF(ISBLANK($B811),0,VLOOKUP($B811,Listen!$A$2:$C$45,3,FALSE))</f>
        <v>0</v>
      </c>
      <c r="T811" s="51">
        <f t="shared" si="143"/>
        <v>0</v>
      </c>
      <c r="U811" s="51">
        <f t="shared" si="152"/>
        <v>0</v>
      </c>
      <c r="V811" s="51">
        <f t="shared" si="152"/>
        <v>0</v>
      </c>
      <c r="W811" s="51">
        <f t="shared" si="152"/>
        <v>0</v>
      </c>
      <c r="X811" s="51">
        <f t="shared" si="152"/>
        <v>0</v>
      </c>
      <c r="Y811" s="51">
        <f t="shared" si="152"/>
        <v>0</v>
      </c>
      <c r="Z811" s="51">
        <f t="shared" si="152"/>
        <v>0</v>
      </c>
      <c r="AA811" s="53">
        <f t="shared" si="153"/>
        <v>0</v>
      </c>
      <c r="AB811" s="53">
        <f>IF(C811=A_Stammdaten!$B$12,D_SAV!$Q811-D_SAV!$AC811,HLOOKUP(A_Stammdaten!$B$12-1,$AD$4:$AJ$1000,ROW(C811)-3,FALSE)-$AC811)</f>
        <v>0</v>
      </c>
      <c r="AC811" s="53">
        <f>HLOOKUP(A_Stammdaten!$B$12,$AD$4:$AJ$1000,ROW(C811)-3,FALSE)</f>
        <v>0</v>
      </c>
      <c r="AD811" s="53">
        <f t="shared" si="144"/>
        <v>0</v>
      </c>
      <c r="AE811" s="53">
        <f t="shared" si="145"/>
        <v>0</v>
      </c>
      <c r="AF811" s="53">
        <f t="shared" si="146"/>
        <v>0</v>
      </c>
      <c r="AG811" s="53">
        <f t="shared" si="147"/>
        <v>0</v>
      </c>
      <c r="AH811" s="53">
        <f t="shared" si="148"/>
        <v>0</v>
      </c>
      <c r="AI811" s="53">
        <f t="shared" si="149"/>
        <v>0</v>
      </c>
      <c r="AJ811" s="53">
        <f t="shared" si="150"/>
        <v>0</v>
      </c>
    </row>
    <row r="812" spans="1:36" x14ac:dyDescent="0.25">
      <c r="A812" s="19"/>
      <c r="B812" s="19"/>
      <c r="C812" s="37"/>
      <c r="D812" s="19"/>
      <c r="E812" s="19"/>
      <c r="F812" s="19"/>
      <c r="G812" s="19"/>
      <c r="H812" s="19"/>
      <c r="I812" s="19"/>
      <c r="J812" s="19"/>
      <c r="K812" s="19"/>
      <c r="L812" s="19"/>
      <c r="M812" s="81">
        <f>IF(C812&gt;A_Stammdaten!$B$12,0,SUM(D812,E812,G812,I812:J812)-SUM(F812,H812,K812:L812))</f>
        <v>0</v>
      </c>
      <c r="N812" s="19"/>
      <c r="O812" s="19"/>
      <c r="P812" s="19"/>
      <c r="Q812" s="81">
        <f t="shared" si="151"/>
        <v>0</v>
      </c>
      <c r="R812" s="82">
        <f>IF(ISBLANK($B812),0,VLOOKUP($B812,Listen!$A$2:$C$45,2,FALSE))</f>
        <v>0</v>
      </c>
      <c r="S812" s="82">
        <f>IF(ISBLANK($B812),0,VLOOKUP($B812,Listen!$A$2:$C$45,3,FALSE))</f>
        <v>0</v>
      </c>
      <c r="T812" s="51">
        <f t="shared" si="143"/>
        <v>0</v>
      </c>
      <c r="U812" s="51">
        <f t="shared" si="152"/>
        <v>0</v>
      </c>
      <c r="V812" s="51">
        <f t="shared" si="152"/>
        <v>0</v>
      </c>
      <c r="W812" s="51">
        <f t="shared" si="152"/>
        <v>0</v>
      </c>
      <c r="X812" s="51">
        <f t="shared" si="152"/>
        <v>0</v>
      </c>
      <c r="Y812" s="51">
        <f t="shared" si="152"/>
        <v>0</v>
      </c>
      <c r="Z812" s="51">
        <f t="shared" si="152"/>
        <v>0</v>
      </c>
      <c r="AA812" s="53">
        <f t="shared" si="153"/>
        <v>0</v>
      </c>
      <c r="AB812" s="53">
        <f>IF(C812=A_Stammdaten!$B$12,D_SAV!$Q812-D_SAV!$AC812,HLOOKUP(A_Stammdaten!$B$12-1,$AD$4:$AJ$1000,ROW(C812)-3,FALSE)-$AC812)</f>
        <v>0</v>
      </c>
      <c r="AC812" s="53">
        <f>HLOOKUP(A_Stammdaten!$B$12,$AD$4:$AJ$1000,ROW(C812)-3,FALSE)</f>
        <v>0</v>
      </c>
      <c r="AD812" s="53">
        <f t="shared" si="144"/>
        <v>0</v>
      </c>
      <c r="AE812" s="53">
        <f t="shared" si="145"/>
        <v>0</v>
      </c>
      <c r="AF812" s="53">
        <f t="shared" si="146"/>
        <v>0</v>
      </c>
      <c r="AG812" s="53">
        <f t="shared" si="147"/>
        <v>0</v>
      </c>
      <c r="AH812" s="53">
        <f t="shared" si="148"/>
        <v>0</v>
      </c>
      <c r="AI812" s="53">
        <f t="shared" si="149"/>
        <v>0</v>
      </c>
      <c r="AJ812" s="53">
        <f t="shared" si="150"/>
        <v>0</v>
      </c>
    </row>
    <row r="813" spans="1:36" x14ac:dyDescent="0.25">
      <c r="A813" s="19"/>
      <c r="B813" s="19"/>
      <c r="C813" s="37"/>
      <c r="D813" s="19"/>
      <c r="E813" s="19"/>
      <c r="F813" s="19"/>
      <c r="G813" s="19"/>
      <c r="H813" s="19"/>
      <c r="I813" s="19"/>
      <c r="J813" s="19"/>
      <c r="K813" s="19"/>
      <c r="L813" s="19"/>
      <c r="M813" s="81">
        <f>IF(C813&gt;A_Stammdaten!$B$12,0,SUM(D813,E813,G813,I813:J813)-SUM(F813,H813,K813:L813))</f>
        <v>0</v>
      </c>
      <c r="N813" s="19"/>
      <c r="O813" s="19"/>
      <c r="P813" s="19"/>
      <c r="Q813" s="81">
        <f t="shared" si="151"/>
        <v>0</v>
      </c>
      <c r="R813" s="82">
        <f>IF(ISBLANK($B813),0,VLOOKUP($B813,Listen!$A$2:$C$45,2,FALSE))</f>
        <v>0</v>
      </c>
      <c r="S813" s="82">
        <f>IF(ISBLANK($B813),0,VLOOKUP($B813,Listen!$A$2:$C$45,3,FALSE))</f>
        <v>0</v>
      </c>
      <c r="T813" s="51">
        <f t="shared" si="143"/>
        <v>0</v>
      </c>
      <c r="U813" s="51">
        <f t="shared" si="152"/>
        <v>0</v>
      </c>
      <c r="V813" s="51">
        <f t="shared" si="152"/>
        <v>0</v>
      </c>
      <c r="W813" s="51">
        <f t="shared" si="152"/>
        <v>0</v>
      </c>
      <c r="X813" s="51">
        <f t="shared" si="152"/>
        <v>0</v>
      </c>
      <c r="Y813" s="51">
        <f t="shared" si="152"/>
        <v>0</v>
      </c>
      <c r="Z813" s="51">
        <f t="shared" si="152"/>
        <v>0</v>
      </c>
      <c r="AA813" s="53">
        <f t="shared" si="153"/>
        <v>0</v>
      </c>
      <c r="AB813" s="53">
        <f>IF(C813=A_Stammdaten!$B$12,D_SAV!$Q813-D_SAV!$AC813,HLOOKUP(A_Stammdaten!$B$12-1,$AD$4:$AJ$1000,ROW(C813)-3,FALSE)-$AC813)</f>
        <v>0</v>
      </c>
      <c r="AC813" s="53">
        <f>HLOOKUP(A_Stammdaten!$B$12,$AD$4:$AJ$1000,ROW(C813)-3,FALSE)</f>
        <v>0</v>
      </c>
      <c r="AD813" s="53">
        <f t="shared" si="144"/>
        <v>0</v>
      </c>
      <c r="AE813" s="53">
        <f t="shared" si="145"/>
        <v>0</v>
      </c>
      <c r="AF813" s="53">
        <f t="shared" si="146"/>
        <v>0</v>
      </c>
      <c r="AG813" s="53">
        <f t="shared" si="147"/>
        <v>0</v>
      </c>
      <c r="AH813" s="53">
        <f t="shared" si="148"/>
        <v>0</v>
      </c>
      <c r="AI813" s="53">
        <f t="shared" si="149"/>
        <v>0</v>
      </c>
      <c r="AJ813" s="53">
        <f t="shared" si="150"/>
        <v>0</v>
      </c>
    </row>
    <row r="814" spans="1:36" x14ac:dyDescent="0.25">
      <c r="A814" s="19"/>
      <c r="B814" s="19"/>
      <c r="C814" s="37"/>
      <c r="D814" s="19"/>
      <c r="E814" s="19"/>
      <c r="F814" s="19"/>
      <c r="G814" s="19"/>
      <c r="H814" s="19"/>
      <c r="I814" s="19"/>
      <c r="J814" s="19"/>
      <c r="K814" s="19"/>
      <c r="L814" s="19"/>
      <c r="M814" s="81">
        <f>IF(C814&gt;A_Stammdaten!$B$12,0,SUM(D814,E814,G814,I814:J814)-SUM(F814,H814,K814:L814))</f>
        <v>0</v>
      </c>
      <c r="N814" s="19"/>
      <c r="O814" s="19"/>
      <c r="P814" s="19"/>
      <c r="Q814" s="81">
        <f t="shared" si="151"/>
        <v>0</v>
      </c>
      <c r="R814" s="82">
        <f>IF(ISBLANK($B814),0,VLOOKUP($B814,Listen!$A$2:$C$45,2,FALSE))</f>
        <v>0</v>
      </c>
      <c r="S814" s="82">
        <f>IF(ISBLANK($B814),0,VLOOKUP($B814,Listen!$A$2:$C$45,3,FALSE))</f>
        <v>0</v>
      </c>
      <c r="T814" s="51">
        <f t="shared" si="143"/>
        <v>0</v>
      </c>
      <c r="U814" s="51">
        <f t="shared" si="152"/>
        <v>0</v>
      </c>
      <c r="V814" s="51">
        <f t="shared" si="152"/>
        <v>0</v>
      </c>
      <c r="W814" s="51">
        <f t="shared" si="152"/>
        <v>0</v>
      </c>
      <c r="X814" s="51">
        <f t="shared" si="152"/>
        <v>0</v>
      </c>
      <c r="Y814" s="51">
        <f t="shared" si="152"/>
        <v>0</v>
      </c>
      <c r="Z814" s="51">
        <f t="shared" si="152"/>
        <v>0</v>
      </c>
      <c r="AA814" s="53">
        <f t="shared" si="153"/>
        <v>0</v>
      </c>
      <c r="AB814" s="53">
        <f>IF(C814=A_Stammdaten!$B$12,D_SAV!$Q814-D_SAV!$AC814,HLOOKUP(A_Stammdaten!$B$12-1,$AD$4:$AJ$1000,ROW(C814)-3,FALSE)-$AC814)</f>
        <v>0</v>
      </c>
      <c r="AC814" s="53">
        <f>HLOOKUP(A_Stammdaten!$B$12,$AD$4:$AJ$1000,ROW(C814)-3,FALSE)</f>
        <v>0</v>
      </c>
      <c r="AD814" s="53">
        <f t="shared" si="144"/>
        <v>0</v>
      </c>
      <c r="AE814" s="53">
        <f t="shared" si="145"/>
        <v>0</v>
      </c>
      <c r="AF814" s="53">
        <f t="shared" si="146"/>
        <v>0</v>
      </c>
      <c r="AG814" s="53">
        <f t="shared" si="147"/>
        <v>0</v>
      </c>
      <c r="AH814" s="53">
        <f t="shared" si="148"/>
        <v>0</v>
      </c>
      <c r="AI814" s="53">
        <f t="shared" si="149"/>
        <v>0</v>
      </c>
      <c r="AJ814" s="53">
        <f t="shared" si="150"/>
        <v>0</v>
      </c>
    </row>
    <row r="815" spans="1:36" x14ac:dyDescent="0.25">
      <c r="A815" s="19"/>
      <c r="B815" s="19"/>
      <c r="C815" s="37"/>
      <c r="D815" s="19"/>
      <c r="E815" s="19"/>
      <c r="F815" s="19"/>
      <c r="G815" s="19"/>
      <c r="H815" s="19"/>
      <c r="I815" s="19"/>
      <c r="J815" s="19"/>
      <c r="K815" s="19"/>
      <c r="L815" s="19"/>
      <c r="M815" s="81">
        <f>IF(C815&gt;A_Stammdaten!$B$12,0,SUM(D815,E815,G815,I815:J815)-SUM(F815,H815,K815:L815))</f>
        <v>0</v>
      </c>
      <c r="N815" s="19"/>
      <c r="O815" s="19"/>
      <c r="P815" s="19"/>
      <c r="Q815" s="81">
        <f t="shared" si="151"/>
        <v>0</v>
      </c>
      <c r="R815" s="82">
        <f>IF(ISBLANK($B815),0,VLOOKUP($B815,Listen!$A$2:$C$45,2,FALSE))</f>
        <v>0</v>
      </c>
      <c r="S815" s="82">
        <f>IF(ISBLANK($B815),0,VLOOKUP($B815,Listen!$A$2:$C$45,3,FALSE))</f>
        <v>0</v>
      </c>
      <c r="T815" s="51">
        <f t="shared" si="143"/>
        <v>0</v>
      </c>
      <c r="U815" s="51">
        <f t="shared" si="152"/>
        <v>0</v>
      </c>
      <c r="V815" s="51">
        <f t="shared" si="152"/>
        <v>0</v>
      </c>
      <c r="W815" s="51">
        <f t="shared" si="152"/>
        <v>0</v>
      </c>
      <c r="X815" s="51">
        <f t="shared" si="152"/>
        <v>0</v>
      </c>
      <c r="Y815" s="51">
        <f t="shared" si="152"/>
        <v>0</v>
      </c>
      <c r="Z815" s="51">
        <f t="shared" si="152"/>
        <v>0</v>
      </c>
      <c r="AA815" s="53">
        <f t="shared" si="153"/>
        <v>0</v>
      </c>
      <c r="AB815" s="53">
        <f>IF(C815=A_Stammdaten!$B$12,D_SAV!$Q815-D_SAV!$AC815,HLOOKUP(A_Stammdaten!$B$12-1,$AD$4:$AJ$1000,ROW(C815)-3,FALSE)-$AC815)</f>
        <v>0</v>
      </c>
      <c r="AC815" s="53">
        <f>HLOOKUP(A_Stammdaten!$B$12,$AD$4:$AJ$1000,ROW(C815)-3,FALSE)</f>
        <v>0</v>
      </c>
      <c r="AD815" s="53">
        <f t="shared" si="144"/>
        <v>0</v>
      </c>
      <c r="AE815" s="53">
        <f t="shared" si="145"/>
        <v>0</v>
      </c>
      <c r="AF815" s="53">
        <f t="shared" si="146"/>
        <v>0</v>
      </c>
      <c r="AG815" s="53">
        <f t="shared" si="147"/>
        <v>0</v>
      </c>
      <c r="AH815" s="53">
        <f t="shared" si="148"/>
        <v>0</v>
      </c>
      <c r="AI815" s="53">
        <f t="shared" si="149"/>
        <v>0</v>
      </c>
      <c r="AJ815" s="53">
        <f t="shared" si="150"/>
        <v>0</v>
      </c>
    </row>
    <row r="816" spans="1:36" x14ac:dyDescent="0.25">
      <c r="A816" s="19"/>
      <c r="B816" s="19"/>
      <c r="C816" s="37"/>
      <c r="D816" s="19"/>
      <c r="E816" s="19"/>
      <c r="F816" s="19"/>
      <c r="G816" s="19"/>
      <c r="H816" s="19"/>
      <c r="I816" s="19"/>
      <c r="J816" s="19"/>
      <c r="K816" s="19"/>
      <c r="L816" s="19"/>
      <c r="M816" s="81">
        <f>IF(C816&gt;A_Stammdaten!$B$12,0,SUM(D816,E816,G816,I816:J816)-SUM(F816,H816,K816:L816))</f>
        <v>0</v>
      </c>
      <c r="N816" s="19"/>
      <c r="O816" s="19"/>
      <c r="P816" s="19"/>
      <c r="Q816" s="81">
        <f t="shared" si="151"/>
        <v>0</v>
      </c>
      <c r="R816" s="82">
        <f>IF(ISBLANK($B816),0,VLOOKUP($B816,Listen!$A$2:$C$45,2,FALSE))</f>
        <v>0</v>
      </c>
      <c r="S816" s="82">
        <f>IF(ISBLANK($B816),0,VLOOKUP($B816,Listen!$A$2:$C$45,3,FALSE))</f>
        <v>0</v>
      </c>
      <c r="T816" s="51">
        <f t="shared" si="143"/>
        <v>0</v>
      </c>
      <c r="U816" s="51">
        <f t="shared" si="152"/>
        <v>0</v>
      </c>
      <c r="V816" s="51">
        <f t="shared" si="152"/>
        <v>0</v>
      </c>
      <c r="W816" s="51">
        <f t="shared" si="152"/>
        <v>0</v>
      </c>
      <c r="X816" s="51">
        <f t="shared" si="152"/>
        <v>0</v>
      </c>
      <c r="Y816" s="51">
        <f t="shared" si="152"/>
        <v>0</v>
      </c>
      <c r="Z816" s="51">
        <f t="shared" si="152"/>
        <v>0</v>
      </c>
      <c r="AA816" s="53">
        <f t="shared" si="153"/>
        <v>0</v>
      </c>
      <c r="AB816" s="53">
        <f>IF(C816=A_Stammdaten!$B$12,D_SAV!$Q816-D_SAV!$AC816,HLOOKUP(A_Stammdaten!$B$12-1,$AD$4:$AJ$1000,ROW(C816)-3,FALSE)-$AC816)</f>
        <v>0</v>
      </c>
      <c r="AC816" s="53">
        <f>HLOOKUP(A_Stammdaten!$B$12,$AD$4:$AJ$1000,ROW(C816)-3,FALSE)</f>
        <v>0</v>
      </c>
      <c r="AD816" s="53">
        <f t="shared" si="144"/>
        <v>0</v>
      </c>
      <c r="AE816" s="53">
        <f t="shared" si="145"/>
        <v>0</v>
      </c>
      <c r="AF816" s="53">
        <f t="shared" si="146"/>
        <v>0</v>
      </c>
      <c r="AG816" s="53">
        <f t="shared" si="147"/>
        <v>0</v>
      </c>
      <c r="AH816" s="53">
        <f t="shared" si="148"/>
        <v>0</v>
      </c>
      <c r="AI816" s="53">
        <f t="shared" si="149"/>
        <v>0</v>
      </c>
      <c r="AJ816" s="53">
        <f t="shared" si="150"/>
        <v>0</v>
      </c>
    </row>
    <row r="817" spans="1:36" x14ac:dyDescent="0.25">
      <c r="A817" s="19"/>
      <c r="B817" s="19"/>
      <c r="C817" s="37"/>
      <c r="D817" s="19"/>
      <c r="E817" s="19"/>
      <c r="F817" s="19"/>
      <c r="G817" s="19"/>
      <c r="H817" s="19"/>
      <c r="I817" s="19"/>
      <c r="J817" s="19"/>
      <c r="K817" s="19"/>
      <c r="L817" s="19"/>
      <c r="M817" s="81">
        <f>IF(C817&gt;A_Stammdaten!$B$12,0,SUM(D817,E817,G817,I817:J817)-SUM(F817,H817,K817:L817))</f>
        <v>0</v>
      </c>
      <c r="N817" s="19"/>
      <c r="O817" s="19"/>
      <c r="P817" s="19"/>
      <c r="Q817" s="81">
        <f t="shared" si="151"/>
        <v>0</v>
      </c>
      <c r="R817" s="82">
        <f>IF(ISBLANK($B817),0,VLOOKUP($B817,Listen!$A$2:$C$45,2,FALSE))</f>
        <v>0</v>
      </c>
      <c r="S817" s="82">
        <f>IF(ISBLANK($B817),0,VLOOKUP($B817,Listen!$A$2:$C$45,3,FALSE))</f>
        <v>0</v>
      </c>
      <c r="T817" s="51">
        <f t="shared" si="143"/>
        <v>0</v>
      </c>
      <c r="U817" s="51">
        <f t="shared" si="152"/>
        <v>0</v>
      </c>
      <c r="V817" s="51">
        <f t="shared" si="152"/>
        <v>0</v>
      </c>
      <c r="W817" s="51">
        <f t="shared" si="152"/>
        <v>0</v>
      </c>
      <c r="X817" s="51">
        <f t="shared" si="152"/>
        <v>0</v>
      </c>
      <c r="Y817" s="51">
        <f t="shared" si="152"/>
        <v>0</v>
      </c>
      <c r="Z817" s="51">
        <f t="shared" si="152"/>
        <v>0</v>
      </c>
      <c r="AA817" s="53">
        <f t="shared" si="153"/>
        <v>0</v>
      </c>
      <c r="AB817" s="53">
        <f>IF(C817=A_Stammdaten!$B$12,D_SAV!$Q817-D_SAV!$AC817,HLOOKUP(A_Stammdaten!$B$12-1,$AD$4:$AJ$1000,ROW(C817)-3,FALSE)-$AC817)</f>
        <v>0</v>
      </c>
      <c r="AC817" s="53">
        <f>HLOOKUP(A_Stammdaten!$B$12,$AD$4:$AJ$1000,ROW(C817)-3,FALSE)</f>
        <v>0</v>
      </c>
      <c r="AD817" s="53">
        <f t="shared" si="144"/>
        <v>0</v>
      </c>
      <c r="AE817" s="53">
        <f t="shared" si="145"/>
        <v>0</v>
      </c>
      <c r="AF817" s="53">
        <f t="shared" si="146"/>
        <v>0</v>
      </c>
      <c r="AG817" s="53">
        <f t="shared" si="147"/>
        <v>0</v>
      </c>
      <c r="AH817" s="53">
        <f t="shared" si="148"/>
        <v>0</v>
      </c>
      <c r="AI817" s="53">
        <f t="shared" si="149"/>
        <v>0</v>
      </c>
      <c r="AJ817" s="53">
        <f t="shared" si="150"/>
        <v>0</v>
      </c>
    </row>
    <row r="818" spans="1:36" x14ac:dyDescent="0.25">
      <c r="A818" s="19"/>
      <c r="B818" s="19"/>
      <c r="C818" s="37"/>
      <c r="D818" s="19"/>
      <c r="E818" s="19"/>
      <c r="F818" s="19"/>
      <c r="G818" s="19"/>
      <c r="H818" s="19"/>
      <c r="I818" s="19"/>
      <c r="J818" s="19"/>
      <c r="K818" s="19"/>
      <c r="L818" s="19"/>
      <c r="M818" s="81">
        <f>IF(C818&gt;A_Stammdaten!$B$12,0,SUM(D818,E818,G818,I818:J818)-SUM(F818,H818,K818:L818))</f>
        <v>0</v>
      </c>
      <c r="N818" s="19"/>
      <c r="O818" s="19"/>
      <c r="P818" s="19"/>
      <c r="Q818" s="81">
        <f t="shared" si="151"/>
        <v>0</v>
      </c>
      <c r="R818" s="82">
        <f>IF(ISBLANK($B818),0,VLOOKUP($B818,Listen!$A$2:$C$45,2,FALSE))</f>
        <v>0</v>
      </c>
      <c r="S818" s="82">
        <f>IF(ISBLANK($B818),0,VLOOKUP($B818,Listen!$A$2:$C$45,3,FALSE))</f>
        <v>0</v>
      </c>
      <c r="T818" s="51">
        <f t="shared" si="143"/>
        <v>0</v>
      </c>
      <c r="U818" s="51">
        <f t="shared" si="152"/>
        <v>0</v>
      </c>
      <c r="V818" s="51">
        <f t="shared" si="152"/>
        <v>0</v>
      </c>
      <c r="W818" s="51">
        <f t="shared" si="152"/>
        <v>0</v>
      </c>
      <c r="X818" s="51">
        <f t="shared" si="152"/>
        <v>0</v>
      </c>
      <c r="Y818" s="51">
        <f t="shared" si="152"/>
        <v>0</v>
      </c>
      <c r="Z818" s="51">
        <f t="shared" si="152"/>
        <v>0</v>
      </c>
      <c r="AA818" s="53">
        <f t="shared" si="153"/>
        <v>0</v>
      </c>
      <c r="AB818" s="53">
        <f>IF(C818=A_Stammdaten!$B$12,D_SAV!$Q818-D_SAV!$AC818,HLOOKUP(A_Stammdaten!$B$12-1,$AD$4:$AJ$1000,ROW(C818)-3,FALSE)-$AC818)</f>
        <v>0</v>
      </c>
      <c r="AC818" s="53">
        <f>HLOOKUP(A_Stammdaten!$B$12,$AD$4:$AJ$1000,ROW(C818)-3,FALSE)</f>
        <v>0</v>
      </c>
      <c r="AD818" s="53">
        <f t="shared" si="144"/>
        <v>0</v>
      </c>
      <c r="AE818" s="53">
        <f t="shared" si="145"/>
        <v>0</v>
      </c>
      <c r="AF818" s="53">
        <f t="shared" si="146"/>
        <v>0</v>
      </c>
      <c r="AG818" s="53">
        <f t="shared" si="147"/>
        <v>0</v>
      </c>
      <c r="AH818" s="53">
        <f t="shared" si="148"/>
        <v>0</v>
      </c>
      <c r="AI818" s="53">
        <f t="shared" si="149"/>
        <v>0</v>
      </c>
      <c r="AJ818" s="53">
        <f t="shared" si="150"/>
        <v>0</v>
      </c>
    </row>
    <row r="819" spans="1:36" x14ac:dyDescent="0.25">
      <c r="A819" s="19"/>
      <c r="B819" s="19"/>
      <c r="C819" s="37"/>
      <c r="D819" s="19"/>
      <c r="E819" s="19"/>
      <c r="F819" s="19"/>
      <c r="G819" s="19"/>
      <c r="H819" s="19"/>
      <c r="I819" s="19"/>
      <c r="J819" s="19"/>
      <c r="K819" s="19"/>
      <c r="L819" s="19"/>
      <c r="M819" s="81">
        <f>IF(C819&gt;A_Stammdaten!$B$12,0,SUM(D819,E819,G819,I819:J819)-SUM(F819,H819,K819:L819))</f>
        <v>0</v>
      </c>
      <c r="N819" s="19"/>
      <c r="O819" s="19"/>
      <c r="P819" s="19"/>
      <c r="Q819" s="81">
        <f t="shared" si="151"/>
        <v>0</v>
      </c>
      <c r="R819" s="82">
        <f>IF(ISBLANK($B819),0,VLOOKUP($B819,Listen!$A$2:$C$45,2,FALSE))</f>
        <v>0</v>
      </c>
      <c r="S819" s="82">
        <f>IF(ISBLANK($B819),0,VLOOKUP($B819,Listen!$A$2:$C$45,3,FALSE))</f>
        <v>0</v>
      </c>
      <c r="T819" s="51">
        <f t="shared" si="143"/>
        <v>0</v>
      </c>
      <c r="U819" s="51">
        <f t="shared" si="152"/>
        <v>0</v>
      </c>
      <c r="V819" s="51">
        <f t="shared" si="152"/>
        <v>0</v>
      </c>
      <c r="W819" s="51">
        <f t="shared" si="152"/>
        <v>0</v>
      </c>
      <c r="X819" s="51">
        <f t="shared" si="152"/>
        <v>0</v>
      </c>
      <c r="Y819" s="51">
        <f t="shared" si="152"/>
        <v>0</v>
      </c>
      <c r="Z819" s="51">
        <f t="shared" si="152"/>
        <v>0</v>
      </c>
      <c r="AA819" s="53">
        <f t="shared" si="153"/>
        <v>0</v>
      </c>
      <c r="AB819" s="53">
        <f>IF(C819=A_Stammdaten!$B$12,D_SAV!$Q819-D_SAV!$AC819,HLOOKUP(A_Stammdaten!$B$12-1,$AD$4:$AJ$1000,ROW(C819)-3,FALSE)-$AC819)</f>
        <v>0</v>
      </c>
      <c r="AC819" s="53">
        <f>HLOOKUP(A_Stammdaten!$B$12,$AD$4:$AJ$1000,ROW(C819)-3,FALSE)</f>
        <v>0</v>
      </c>
      <c r="AD819" s="53">
        <f t="shared" si="144"/>
        <v>0</v>
      </c>
      <c r="AE819" s="53">
        <f t="shared" si="145"/>
        <v>0</v>
      </c>
      <c r="AF819" s="53">
        <f t="shared" si="146"/>
        <v>0</v>
      </c>
      <c r="AG819" s="53">
        <f t="shared" si="147"/>
        <v>0</v>
      </c>
      <c r="AH819" s="53">
        <f t="shared" si="148"/>
        <v>0</v>
      </c>
      <c r="AI819" s="53">
        <f t="shared" si="149"/>
        <v>0</v>
      </c>
      <c r="AJ819" s="53">
        <f t="shared" si="150"/>
        <v>0</v>
      </c>
    </row>
    <row r="820" spans="1:36" x14ac:dyDescent="0.25">
      <c r="A820" s="19"/>
      <c r="B820" s="19"/>
      <c r="C820" s="37"/>
      <c r="D820" s="19"/>
      <c r="E820" s="19"/>
      <c r="F820" s="19"/>
      <c r="G820" s="19"/>
      <c r="H820" s="19"/>
      <c r="I820" s="19"/>
      <c r="J820" s="19"/>
      <c r="K820" s="19"/>
      <c r="L820" s="19"/>
      <c r="M820" s="81">
        <f>IF(C820&gt;A_Stammdaten!$B$12,0,SUM(D820,E820,G820,I820:J820)-SUM(F820,H820,K820:L820))</f>
        <v>0</v>
      </c>
      <c r="N820" s="19"/>
      <c r="O820" s="19"/>
      <c r="P820" s="19"/>
      <c r="Q820" s="81">
        <f t="shared" si="151"/>
        <v>0</v>
      </c>
      <c r="R820" s="82">
        <f>IF(ISBLANK($B820),0,VLOOKUP($B820,Listen!$A$2:$C$45,2,FALSE))</f>
        <v>0</v>
      </c>
      <c r="S820" s="82">
        <f>IF(ISBLANK($B820),0,VLOOKUP($B820,Listen!$A$2:$C$45,3,FALSE))</f>
        <v>0</v>
      </c>
      <c r="T820" s="51">
        <f t="shared" si="143"/>
        <v>0</v>
      </c>
      <c r="U820" s="51">
        <f t="shared" si="152"/>
        <v>0</v>
      </c>
      <c r="V820" s="51">
        <f t="shared" si="152"/>
        <v>0</v>
      </c>
      <c r="W820" s="51">
        <f t="shared" si="152"/>
        <v>0</v>
      </c>
      <c r="X820" s="51">
        <f t="shared" si="152"/>
        <v>0</v>
      </c>
      <c r="Y820" s="51">
        <f t="shared" si="152"/>
        <v>0</v>
      </c>
      <c r="Z820" s="51">
        <f t="shared" si="152"/>
        <v>0</v>
      </c>
      <c r="AA820" s="53">
        <f t="shared" si="153"/>
        <v>0</v>
      </c>
      <c r="AB820" s="53">
        <f>IF(C820=A_Stammdaten!$B$12,D_SAV!$Q820-D_SAV!$AC820,HLOOKUP(A_Stammdaten!$B$12-1,$AD$4:$AJ$1000,ROW(C820)-3,FALSE)-$AC820)</f>
        <v>0</v>
      </c>
      <c r="AC820" s="53">
        <f>HLOOKUP(A_Stammdaten!$B$12,$AD$4:$AJ$1000,ROW(C820)-3,FALSE)</f>
        <v>0</v>
      </c>
      <c r="AD820" s="53">
        <f t="shared" si="144"/>
        <v>0</v>
      </c>
      <c r="AE820" s="53">
        <f t="shared" si="145"/>
        <v>0</v>
      </c>
      <c r="AF820" s="53">
        <f t="shared" si="146"/>
        <v>0</v>
      </c>
      <c r="AG820" s="53">
        <f t="shared" si="147"/>
        <v>0</v>
      </c>
      <c r="AH820" s="53">
        <f t="shared" si="148"/>
        <v>0</v>
      </c>
      <c r="AI820" s="53">
        <f t="shared" si="149"/>
        <v>0</v>
      </c>
      <c r="AJ820" s="53">
        <f t="shared" si="150"/>
        <v>0</v>
      </c>
    </row>
    <row r="821" spans="1:36" x14ac:dyDescent="0.25">
      <c r="A821" s="19"/>
      <c r="B821" s="19"/>
      <c r="C821" s="37"/>
      <c r="D821" s="19"/>
      <c r="E821" s="19"/>
      <c r="F821" s="19"/>
      <c r="G821" s="19"/>
      <c r="H821" s="19"/>
      <c r="I821" s="19"/>
      <c r="J821" s="19"/>
      <c r="K821" s="19"/>
      <c r="L821" s="19"/>
      <c r="M821" s="81">
        <f>IF(C821&gt;A_Stammdaten!$B$12,0,SUM(D821,E821,G821,I821:J821)-SUM(F821,H821,K821:L821))</f>
        <v>0</v>
      </c>
      <c r="N821" s="19"/>
      <c r="O821" s="19"/>
      <c r="P821" s="19"/>
      <c r="Q821" s="81">
        <f t="shared" si="151"/>
        <v>0</v>
      </c>
      <c r="R821" s="82">
        <f>IF(ISBLANK($B821),0,VLOOKUP($B821,Listen!$A$2:$C$45,2,FALSE))</f>
        <v>0</v>
      </c>
      <c r="S821" s="82">
        <f>IF(ISBLANK($B821),0,VLOOKUP($B821,Listen!$A$2:$C$45,3,FALSE))</f>
        <v>0</v>
      </c>
      <c r="T821" s="51">
        <f t="shared" si="143"/>
        <v>0</v>
      </c>
      <c r="U821" s="51">
        <f t="shared" si="152"/>
        <v>0</v>
      </c>
      <c r="V821" s="51">
        <f t="shared" si="152"/>
        <v>0</v>
      </c>
      <c r="W821" s="51">
        <f t="shared" si="152"/>
        <v>0</v>
      </c>
      <c r="X821" s="51">
        <f t="shared" si="152"/>
        <v>0</v>
      </c>
      <c r="Y821" s="51">
        <f t="shared" si="152"/>
        <v>0</v>
      </c>
      <c r="Z821" s="51">
        <f t="shared" si="152"/>
        <v>0</v>
      </c>
      <c r="AA821" s="53">
        <f t="shared" si="153"/>
        <v>0</v>
      </c>
      <c r="AB821" s="53">
        <f>IF(C821=A_Stammdaten!$B$12,D_SAV!$Q821-D_SAV!$AC821,HLOOKUP(A_Stammdaten!$B$12-1,$AD$4:$AJ$1000,ROW(C821)-3,FALSE)-$AC821)</f>
        <v>0</v>
      </c>
      <c r="AC821" s="53">
        <f>HLOOKUP(A_Stammdaten!$B$12,$AD$4:$AJ$1000,ROW(C821)-3,FALSE)</f>
        <v>0</v>
      </c>
      <c r="AD821" s="53">
        <f t="shared" si="144"/>
        <v>0</v>
      </c>
      <c r="AE821" s="53">
        <f t="shared" si="145"/>
        <v>0</v>
      </c>
      <c r="AF821" s="53">
        <f t="shared" si="146"/>
        <v>0</v>
      </c>
      <c r="AG821" s="53">
        <f t="shared" si="147"/>
        <v>0</v>
      </c>
      <c r="AH821" s="53">
        <f t="shared" si="148"/>
        <v>0</v>
      </c>
      <c r="AI821" s="53">
        <f t="shared" si="149"/>
        <v>0</v>
      </c>
      <c r="AJ821" s="53">
        <f t="shared" si="150"/>
        <v>0</v>
      </c>
    </row>
    <row r="822" spans="1:36" x14ac:dyDescent="0.25">
      <c r="A822" s="19"/>
      <c r="B822" s="19"/>
      <c r="C822" s="37"/>
      <c r="D822" s="19"/>
      <c r="E822" s="19"/>
      <c r="F822" s="19"/>
      <c r="G822" s="19"/>
      <c r="H822" s="19"/>
      <c r="I822" s="19"/>
      <c r="J822" s="19"/>
      <c r="K822" s="19"/>
      <c r="L822" s="19"/>
      <c r="M822" s="81">
        <f>IF(C822&gt;A_Stammdaten!$B$12,0,SUM(D822,E822,G822,I822:J822)-SUM(F822,H822,K822:L822))</f>
        <v>0</v>
      </c>
      <c r="N822" s="19"/>
      <c r="O822" s="19"/>
      <c r="P822" s="19"/>
      <c r="Q822" s="81">
        <f t="shared" si="151"/>
        <v>0</v>
      </c>
      <c r="R822" s="82">
        <f>IF(ISBLANK($B822),0,VLOOKUP($B822,Listen!$A$2:$C$45,2,FALSE))</f>
        <v>0</v>
      </c>
      <c r="S822" s="82">
        <f>IF(ISBLANK($B822),0,VLOOKUP($B822,Listen!$A$2:$C$45,3,FALSE))</f>
        <v>0</v>
      </c>
      <c r="T822" s="51">
        <f t="shared" si="143"/>
        <v>0</v>
      </c>
      <c r="U822" s="51">
        <f t="shared" si="152"/>
        <v>0</v>
      </c>
      <c r="V822" s="51">
        <f t="shared" si="152"/>
        <v>0</v>
      </c>
      <c r="W822" s="51">
        <f t="shared" si="152"/>
        <v>0</v>
      </c>
      <c r="X822" s="51">
        <f t="shared" si="152"/>
        <v>0</v>
      </c>
      <c r="Y822" s="51">
        <f t="shared" si="152"/>
        <v>0</v>
      </c>
      <c r="Z822" s="51">
        <f t="shared" si="152"/>
        <v>0</v>
      </c>
      <c r="AA822" s="53">
        <f t="shared" si="153"/>
        <v>0</v>
      </c>
      <c r="AB822" s="53">
        <f>IF(C822=A_Stammdaten!$B$12,D_SAV!$Q822-D_SAV!$AC822,HLOOKUP(A_Stammdaten!$B$12-1,$AD$4:$AJ$1000,ROW(C822)-3,FALSE)-$AC822)</f>
        <v>0</v>
      </c>
      <c r="AC822" s="53">
        <f>HLOOKUP(A_Stammdaten!$B$12,$AD$4:$AJ$1000,ROW(C822)-3,FALSE)</f>
        <v>0</v>
      </c>
      <c r="AD822" s="53">
        <f t="shared" si="144"/>
        <v>0</v>
      </c>
      <c r="AE822" s="53">
        <f t="shared" si="145"/>
        <v>0</v>
      </c>
      <c r="AF822" s="53">
        <f t="shared" si="146"/>
        <v>0</v>
      </c>
      <c r="AG822" s="53">
        <f t="shared" si="147"/>
        <v>0</v>
      </c>
      <c r="AH822" s="53">
        <f t="shared" si="148"/>
        <v>0</v>
      </c>
      <c r="AI822" s="53">
        <f t="shared" si="149"/>
        <v>0</v>
      </c>
      <c r="AJ822" s="53">
        <f t="shared" si="150"/>
        <v>0</v>
      </c>
    </row>
    <row r="823" spans="1:36" x14ac:dyDescent="0.25">
      <c r="A823" s="19"/>
      <c r="B823" s="19"/>
      <c r="C823" s="37"/>
      <c r="D823" s="19"/>
      <c r="E823" s="19"/>
      <c r="F823" s="19"/>
      <c r="G823" s="19"/>
      <c r="H823" s="19"/>
      <c r="I823" s="19"/>
      <c r="J823" s="19"/>
      <c r="K823" s="19"/>
      <c r="L823" s="19"/>
      <c r="M823" s="81">
        <f>IF(C823&gt;A_Stammdaten!$B$12,0,SUM(D823,E823,G823,I823:J823)-SUM(F823,H823,K823:L823))</f>
        <v>0</v>
      </c>
      <c r="N823" s="19"/>
      <c r="O823" s="19"/>
      <c r="P823" s="19"/>
      <c r="Q823" s="81">
        <f t="shared" si="151"/>
        <v>0</v>
      </c>
      <c r="R823" s="82">
        <f>IF(ISBLANK($B823),0,VLOOKUP($B823,Listen!$A$2:$C$45,2,FALSE))</f>
        <v>0</v>
      </c>
      <c r="S823" s="82">
        <f>IF(ISBLANK($B823),0,VLOOKUP($B823,Listen!$A$2:$C$45,3,FALSE))</f>
        <v>0</v>
      </c>
      <c r="T823" s="51">
        <f t="shared" si="143"/>
        <v>0</v>
      </c>
      <c r="U823" s="51">
        <f t="shared" si="152"/>
        <v>0</v>
      </c>
      <c r="V823" s="51">
        <f t="shared" si="152"/>
        <v>0</v>
      </c>
      <c r="W823" s="51">
        <f t="shared" si="152"/>
        <v>0</v>
      </c>
      <c r="X823" s="51">
        <f t="shared" si="152"/>
        <v>0</v>
      </c>
      <c r="Y823" s="51">
        <f t="shared" si="152"/>
        <v>0</v>
      </c>
      <c r="Z823" s="51">
        <f t="shared" si="152"/>
        <v>0</v>
      </c>
      <c r="AA823" s="53">
        <f t="shared" si="153"/>
        <v>0</v>
      </c>
      <c r="AB823" s="53">
        <f>IF(C823=A_Stammdaten!$B$12,D_SAV!$Q823-D_SAV!$AC823,HLOOKUP(A_Stammdaten!$B$12-1,$AD$4:$AJ$1000,ROW(C823)-3,FALSE)-$AC823)</f>
        <v>0</v>
      </c>
      <c r="AC823" s="53">
        <f>HLOOKUP(A_Stammdaten!$B$12,$AD$4:$AJ$1000,ROW(C823)-3,FALSE)</f>
        <v>0</v>
      </c>
      <c r="AD823" s="53">
        <f t="shared" si="144"/>
        <v>0</v>
      </c>
      <c r="AE823" s="53">
        <f t="shared" si="145"/>
        <v>0</v>
      </c>
      <c r="AF823" s="53">
        <f t="shared" si="146"/>
        <v>0</v>
      </c>
      <c r="AG823" s="53">
        <f t="shared" si="147"/>
        <v>0</v>
      </c>
      <c r="AH823" s="53">
        <f t="shared" si="148"/>
        <v>0</v>
      </c>
      <c r="AI823" s="53">
        <f t="shared" si="149"/>
        <v>0</v>
      </c>
      <c r="AJ823" s="53">
        <f t="shared" si="150"/>
        <v>0</v>
      </c>
    </row>
    <row r="824" spans="1:36" x14ac:dyDescent="0.25">
      <c r="A824" s="19"/>
      <c r="B824" s="19"/>
      <c r="C824" s="37"/>
      <c r="D824" s="19"/>
      <c r="E824" s="19"/>
      <c r="F824" s="19"/>
      <c r="G824" s="19"/>
      <c r="H824" s="19"/>
      <c r="I824" s="19"/>
      <c r="J824" s="19"/>
      <c r="K824" s="19"/>
      <c r="L824" s="19"/>
      <c r="M824" s="81">
        <f>IF(C824&gt;A_Stammdaten!$B$12,0,SUM(D824,E824,G824,I824:J824)-SUM(F824,H824,K824:L824))</f>
        <v>0</v>
      </c>
      <c r="N824" s="19"/>
      <c r="O824" s="19"/>
      <c r="P824" s="19"/>
      <c r="Q824" s="81">
        <f t="shared" si="151"/>
        <v>0</v>
      </c>
      <c r="R824" s="82">
        <f>IF(ISBLANK($B824),0,VLOOKUP($B824,Listen!$A$2:$C$45,2,FALSE))</f>
        <v>0</v>
      </c>
      <c r="S824" s="82">
        <f>IF(ISBLANK($B824),0,VLOOKUP($B824,Listen!$A$2:$C$45,3,FALSE))</f>
        <v>0</v>
      </c>
      <c r="T824" s="51">
        <f t="shared" si="143"/>
        <v>0</v>
      </c>
      <c r="U824" s="51">
        <f t="shared" si="152"/>
        <v>0</v>
      </c>
      <c r="V824" s="51">
        <f t="shared" si="152"/>
        <v>0</v>
      </c>
      <c r="W824" s="51">
        <f t="shared" si="152"/>
        <v>0</v>
      </c>
      <c r="X824" s="51">
        <f t="shared" si="152"/>
        <v>0</v>
      </c>
      <c r="Y824" s="51">
        <f t="shared" si="152"/>
        <v>0</v>
      </c>
      <c r="Z824" s="51">
        <f t="shared" si="152"/>
        <v>0</v>
      </c>
      <c r="AA824" s="53">
        <f t="shared" si="153"/>
        <v>0</v>
      </c>
      <c r="AB824" s="53">
        <f>IF(C824=A_Stammdaten!$B$12,D_SAV!$Q824-D_SAV!$AC824,HLOOKUP(A_Stammdaten!$B$12-1,$AD$4:$AJ$1000,ROW(C824)-3,FALSE)-$AC824)</f>
        <v>0</v>
      </c>
      <c r="AC824" s="53">
        <f>HLOOKUP(A_Stammdaten!$B$12,$AD$4:$AJ$1000,ROW(C824)-3,FALSE)</f>
        <v>0</v>
      </c>
      <c r="AD824" s="53">
        <f t="shared" si="144"/>
        <v>0</v>
      </c>
      <c r="AE824" s="53">
        <f t="shared" si="145"/>
        <v>0</v>
      </c>
      <c r="AF824" s="53">
        <f t="shared" si="146"/>
        <v>0</v>
      </c>
      <c r="AG824" s="53">
        <f t="shared" si="147"/>
        <v>0</v>
      </c>
      <c r="AH824" s="53">
        <f t="shared" si="148"/>
        <v>0</v>
      </c>
      <c r="AI824" s="53">
        <f t="shared" si="149"/>
        <v>0</v>
      </c>
      <c r="AJ824" s="53">
        <f t="shared" si="150"/>
        <v>0</v>
      </c>
    </row>
    <row r="825" spans="1:36" x14ac:dyDescent="0.25">
      <c r="A825" s="19"/>
      <c r="B825" s="19"/>
      <c r="C825" s="37"/>
      <c r="D825" s="19"/>
      <c r="E825" s="19"/>
      <c r="F825" s="19"/>
      <c r="G825" s="19"/>
      <c r="H825" s="19"/>
      <c r="I825" s="19"/>
      <c r="J825" s="19"/>
      <c r="K825" s="19"/>
      <c r="L825" s="19"/>
      <c r="M825" s="81">
        <f>IF(C825&gt;A_Stammdaten!$B$12,0,SUM(D825,E825,G825,I825:J825)-SUM(F825,H825,K825:L825))</f>
        <v>0</v>
      </c>
      <c r="N825" s="19"/>
      <c r="O825" s="19"/>
      <c r="P825" s="19"/>
      <c r="Q825" s="81">
        <f t="shared" si="151"/>
        <v>0</v>
      </c>
      <c r="R825" s="82">
        <f>IF(ISBLANK($B825),0,VLOOKUP($B825,Listen!$A$2:$C$45,2,FALSE))</f>
        <v>0</v>
      </c>
      <c r="S825" s="82">
        <f>IF(ISBLANK($B825),0,VLOOKUP($B825,Listen!$A$2:$C$45,3,FALSE))</f>
        <v>0</v>
      </c>
      <c r="T825" s="51">
        <f t="shared" si="143"/>
        <v>0</v>
      </c>
      <c r="U825" s="51">
        <f t="shared" si="152"/>
        <v>0</v>
      </c>
      <c r="V825" s="51">
        <f t="shared" si="152"/>
        <v>0</v>
      </c>
      <c r="W825" s="51">
        <f t="shared" si="152"/>
        <v>0</v>
      </c>
      <c r="X825" s="51">
        <f t="shared" si="152"/>
        <v>0</v>
      </c>
      <c r="Y825" s="51">
        <f t="shared" si="152"/>
        <v>0</v>
      </c>
      <c r="Z825" s="51">
        <f t="shared" si="152"/>
        <v>0</v>
      </c>
      <c r="AA825" s="53">
        <f t="shared" si="153"/>
        <v>0</v>
      </c>
      <c r="AB825" s="53">
        <f>IF(C825=A_Stammdaten!$B$12,D_SAV!$Q825-D_SAV!$AC825,HLOOKUP(A_Stammdaten!$B$12-1,$AD$4:$AJ$1000,ROW(C825)-3,FALSE)-$AC825)</f>
        <v>0</v>
      </c>
      <c r="AC825" s="53">
        <f>HLOOKUP(A_Stammdaten!$B$12,$AD$4:$AJ$1000,ROW(C825)-3,FALSE)</f>
        <v>0</v>
      </c>
      <c r="AD825" s="53">
        <f t="shared" si="144"/>
        <v>0</v>
      </c>
      <c r="AE825" s="53">
        <f t="shared" si="145"/>
        <v>0</v>
      </c>
      <c r="AF825" s="53">
        <f t="shared" si="146"/>
        <v>0</v>
      </c>
      <c r="AG825" s="53">
        <f t="shared" si="147"/>
        <v>0</v>
      </c>
      <c r="AH825" s="53">
        <f t="shared" si="148"/>
        <v>0</v>
      </c>
      <c r="AI825" s="53">
        <f t="shared" si="149"/>
        <v>0</v>
      </c>
      <c r="AJ825" s="53">
        <f t="shared" si="150"/>
        <v>0</v>
      </c>
    </row>
    <row r="826" spans="1:36" x14ac:dyDescent="0.25">
      <c r="A826" s="19"/>
      <c r="B826" s="19"/>
      <c r="C826" s="37"/>
      <c r="D826" s="19"/>
      <c r="E826" s="19"/>
      <c r="F826" s="19"/>
      <c r="G826" s="19"/>
      <c r="H826" s="19"/>
      <c r="I826" s="19"/>
      <c r="J826" s="19"/>
      <c r="K826" s="19"/>
      <c r="L826" s="19"/>
      <c r="M826" s="81">
        <f>IF(C826&gt;A_Stammdaten!$B$12,0,SUM(D826,E826,G826,I826:J826)-SUM(F826,H826,K826:L826))</f>
        <v>0</v>
      </c>
      <c r="N826" s="19"/>
      <c r="O826" s="19"/>
      <c r="P826" s="19"/>
      <c r="Q826" s="81">
        <f t="shared" si="151"/>
        <v>0</v>
      </c>
      <c r="R826" s="82">
        <f>IF(ISBLANK($B826),0,VLOOKUP($B826,Listen!$A$2:$C$45,2,FALSE))</f>
        <v>0</v>
      </c>
      <c r="S826" s="82">
        <f>IF(ISBLANK($B826),0,VLOOKUP($B826,Listen!$A$2:$C$45,3,FALSE))</f>
        <v>0</v>
      </c>
      <c r="T826" s="51">
        <f t="shared" si="143"/>
        <v>0</v>
      </c>
      <c r="U826" s="51">
        <f t="shared" si="152"/>
        <v>0</v>
      </c>
      <c r="V826" s="51">
        <f t="shared" si="152"/>
        <v>0</v>
      </c>
      <c r="W826" s="51">
        <f t="shared" si="152"/>
        <v>0</v>
      </c>
      <c r="X826" s="51">
        <f t="shared" si="152"/>
        <v>0</v>
      </c>
      <c r="Y826" s="51">
        <f t="shared" si="152"/>
        <v>0</v>
      </c>
      <c r="Z826" s="51">
        <f t="shared" si="152"/>
        <v>0</v>
      </c>
      <c r="AA826" s="53">
        <f t="shared" si="153"/>
        <v>0</v>
      </c>
      <c r="AB826" s="53">
        <f>IF(C826=A_Stammdaten!$B$12,D_SAV!$Q826-D_SAV!$AC826,HLOOKUP(A_Stammdaten!$B$12-1,$AD$4:$AJ$1000,ROW(C826)-3,FALSE)-$AC826)</f>
        <v>0</v>
      </c>
      <c r="AC826" s="53">
        <f>HLOOKUP(A_Stammdaten!$B$12,$AD$4:$AJ$1000,ROW(C826)-3,FALSE)</f>
        <v>0</v>
      </c>
      <c r="AD826" s="53">
        <f t="shared" si="144"/>
        <v>0</v>
      </c>
      <c r="AE826" s="53">
        <f t="shared" si="145"/>
        <v>0</v>
      </c>
      <c r="AF826" s="53">
        <f t="shared" si="146"/>
        <v>0</v>
      </c>
      <c r="AG826" s="53">
        <f t="shared" si="147"/>
        <v>0</v>
      </c>
      <c r="AH826" s="53">
        <f t="shared" si="148"/>
        <v>0</v>
      </c>
      <c r="AI826" s="53">
        <f t="shared" si="149"/>
        <v>0</v>
      </c>
      <c r="AJ826" s="53">
        <f t="shared" si="150"/>
        <v>0</v>
      </c>
    </row>
    <row r="827" spans="1:36" x14ac:dyDescent="0.25">
      <c r="A827" s="19"/>
      <c r="B827" s="19"/>
      <c r="C827" s="37"/>
      <c r="D827" s="19"/>
      <c r="E827" s="19"/>
      <c r="F827" s="19"/>
      <c r="G827" s="19"/>
      <c r="H827" s="19"/>
      <c r="I827" s="19"/>
      <c r="J827" s="19"/>
      <c r="K827" s="19"/>
      <c r="L827" s="19"/>
      <c r="M827" s="81">
        <f>IF(C827&gt;A_Stammdaten!$B$12,0,SUM(D827,E827,G827,I827:J827)-SUM(F827,H827,K827:L827))</f>
        <v>0</v>
      </c>
      <c r="N827" s="19"/>
      <c r="O827" s="19"/>
      <c r="P827" s="19"/>
      <c r="Q827" s="81">
        <f t="shared" si="151"/>
        <v>0</v>
      </c>
      <c r="R827" s="82">
        <f>IF(ISBLANK($B827),0,VLOOKUP($B827,Listen!$A$2:$C$45,2,FALSE))</f>
        <v>0</v>
      </c>
      <c r="S827" s="82">
        <f>IF(ISBLANK($B827),0,VLOOKUP($B827,Listen!$A$2:$C$45,3,FALSE))</f>
        <v>0</v>
      </c>
      <c r="T827" s="51">
        <f t="shared" si="143"/>
        <v>0</v>
      </c>
      <c r="U827" s="51">
        <f t="shared" si="152"/>
        <v>0</v>
      </c>
      <c r="V827" s="51">
        <f t="shared" si="152"/>
        <v>0</v>
      </c>
      <c r="W827" s="51">
        <f t="shared" si="152"/>
        <v>0</v>
      </c>
      <c r="X827" s="51">
        <f t="shared" si="152"/>
        <v>0</v>
      </c>
      <c r="Y827" s="51">
        <f t="shared" si="152"/>
        <v>0</v>
      </c>
      <c r="Z827" s="51">
        <f t="shared" si="152"/>
        <v>0</v>
      </c>
      <c r="AA827" s="53">
        <f t="shared" si="153"/>
        <v>0</v>
      </c>
      <c r="AB827" s="53">
        <f>IF(C827=A_Stammdaten!$B$12,D_SAV!$Q827-D_SAV!$AC827,HLOOKUP(A_Stammdaten!$B$12-1,$AD$4:$AJ$1000,ROW(C827)-3,FALSE)-$AC827)</f>
        <v>0</v>
      </c>
      <c r="AC827" s="53">
        <f>HLOOKUP(A_Stammdaten!$B$12,$AD$4:$AJ$1000,ROW(C827)-3,FALSE)</f>
        <v>0</v>
      </c>
      <c r="AD827" s="53">
        <f t="shared" si="144"/>
        <v>0</v>
      </c>
      <c r="AE827" s="53">
        <f t="shared" si="145"/>
        <v>0</v>
      </c>
      <c r="AF827" s="53">
        <f t="shared" si="146"/>
        <v>0</v>
      </c>
      <c r="AG827" s="53">
        <f t="shared" si="147"/>
        <v>0</v>
      </c>
      <c r="AH827" s="53">
        <f t="shared" si="148"/>
        <v>0</v>
      </c>
      <c r="AI827" s="53">
        <f t="shared" si="149"/>
        <v>0</v>
      </c>
      <c r="AJ827" s="53">
        <f t="shared" si="150"/>
        <v>0</v>
      </c>
    </row>
    <row r="828" spans="1:36" x14ac:dyDescent="0.25">
      <c r="A828" s="19"/>
      <c r="B828" s="19"/>
      <c r="C828" s="37"/>
      <c r="D828" s="19"/>
      <c r="E828" s="19"/>
      <c r="F828" s="19"/>
      <c r="G828" s="19"/>
      <c r="H828" s="19"/>
      <c r="I828" s="19"/>
      <c r="J828" s="19"/>
      <c r="K828" s="19"/>
      <c r="L828" s="19"/>
      <c r="M828" s="81">
        <f>IF(C828&gt;A_Stammdaten!$B$12,0,SUM(D828,E828,G828,I828:J828)-SUM(F828,H828,K828:L828))</f>
        <v>0</v>
      </c>
      <c r="N828" s="19"/>
      <c r="O828" s="19"/>
      <c r="P828" s="19"/>
      <c r="Q828" s="81">
        <f t="shared" si="151"/>
        <v>0</v>
      </c>
      <c r="R828" s="82">
        <f>IF(ISBLANK($B828),0,VLOOKUP($B828,Listen!$A$2:$C$45,2,FALSE))</f>
        <v>0</v>
      </c>
      <c r="S828" s="82">
        <f>IF(ISBLANK($B828),0,VLOOKUP($B828,Listen!$A$2:$C$45,3,FALSE))</f>
        <v>0</v>
      </c>
      <c r="T828" s="51">
        <f t="shared" si="143"/>
        <v>0</v>
      </c>
      <c r="U828" s="51">
        <f t="shared" si="152"/>
        <v>0</v>
      </c>
      <c r="V828" s="51">
        <f t="shared" si="152"/>
        <v>0</v>
      </c>
      <c r="W828" s="51">
        <f t="shared" si="152"/>
        <v>0</v>
      </c>
      <c r="X828" s="51">
        <f t="shared" si="152"/>
        <v>0</v>
      </c>
      <c r="Y828" s="51">
        <f t="shared" si="152"/>
        <v>0</v>
      </c>
      <c r="Z828" s="51">
        <f t="shared" si="152"/>
        <v>0</v>
      </c>
      <c r="AA828" s="53">
        <f t="shared" si="153"/>
        <v>0</v>
      </c>
      <c r="AB828" s="53">
        <f>IF(C828=A_Stammdaten!$B$12,D_SAV!$Q828-D_SAV!$AC828,HLOOKUP(A_Stammdaten!$B$12-1,$AD$4:$AJ$1000,ROW(C828)-3,FALSE)-$AC828)</f>
        <v>0</v>
      </c>
      <c r="AC828" s="53">
        <f>HLOOKUP(A_Stammdaten!$B$12,$AD$4:$AJ$1000,ROW(C828)-3,FALSE)</f>
        <v>0</v>
      </c>
      <c r="AD828" s="53">
        <f t="shared" si="144"/>
        <v>0</v>
      </c>
      <c r="AE828" s="53">
        <f t="shared" si="145"/>
        <v>0</v>
      </c>
      <c r="AF828" s="53">
        <f t="shared" si="146"/>
        <v>0</v>
      </c>
      <c r="AG828" s="53">
        <f t="shared" si="147"/>
        <v>0</v>
      </c>
      <c r="AH828" s="53">
        <f t="shared" si="148"/>
        <v>0</v>
      </c>
      <c r="AI828" s="53">
        <f t="shared" si="149"/>
        <v>0</v>
      </c>
      <c r="AJ828" s="53">
        <f t="shared" si="150"/>
        <v>0</v>
      </c>
    </row>
    <row r="829" spans="1:36" x14ac:dyDescent="0.25">
      <c r="A829" s="19"/>
      <c r="B829" s="19"/>
      <c r="C829" s="37"/>
      <c r="D829" s="19"/>
      <c r="E829" s="19"/>
      <c r="F829" s="19"/>
      <c r="G829" s="19"/>
      <c r="H829" s="19"/>
      <c r="I829" s="19"/>
      <c r="J829" s="19"/>
      <c r="K829" s="19"/>
      <c r="L829" s="19"/>
      <c r="M829" s="81">
        <f>IF(C829&gt;A_Stammdaten!$B$12,0,SUM(D829,E829,G829,I829:J829)-SUM(F829,H829,K829:L829))</f>
        <v>0</v>
      </c>
      <c r="N829" s="19"/>
      <c r="O829" s="19"/>
      <c r="P829" s="19"/>
      <c r="Q829" s="81">
        <f t="shared" si="151"/>
        <v>0</v>
      </c>
      <c r="R829" s="82">
        <f>IF(ISBLANK($B829),0,VLOOKUP($B829,Listen!$A$2:$C$45,2,FALSE))</f>
        <v>0</v>
      </c>
      <c r="S829" s="82">
        <f>IF(ISBLANK($B829),0,VLOOKUP($B829,Listen!$A$2:$C$45,3,FALSE))</f>
        <v>0</v>
      </c>
      <c r="T829" s="51">
        <f t="shared" si="143"/>
        <v>0</v>
      </c>
      <c r="U829" s="51">
        <f t="shared" si="152"/>
        <v>0</v>
      </c>
      <c r="V829" s="51">
        <f t="shared" si="152"/>
        <v>0</v>
      </c>
      <c r="W829" s="51">
        <f t="shared" si="152"/>
        <v>0</v>
      </c>
      <c r="X829" s="51">
        <f t="shared" si="152"/>
        <v>0</v>
      </c>
      <c r="Y829" s="51">
        <f t="shared" si="152"/>
        <v>0</v>
      </c>
      <c r="Z829" s="51">
        <f t="shared" si="152"/>
        <v>0</v>
      </c>
      <c r="AA829" s="53">
        <f t="shared" si="153"/>
        <v>0</v>
      </c>
      <c r="AB829" s="53">
        <f>IF(C829=A_Stammdaten!$B$12,D_SAV!$Q829-D_SAV!$AC829,HLOOKUP(A_Stammdaten!$B$12-1,$AD$4:$AJ$1000,ROW(C829)-3,FALSE)-$AC829)</f>
        <v>0</v>
      </c>
      <c r="AC829" s="53">
        <f>HLOOKUP(A_Stammdaten!$B$12,$AD$4:$AJ$1000,ROW(C829)-3,FALSE)</f>
        <v>0</v>
      </c>
      <c r="AD829" s="53">
        <f t="shared" si="144"/>
        <v>0</v>
      </c>
      <c r="AE829" s="53">
        <f t="shared" si="145"/>
        <v>0</v>
      </c>
      <c r="AF829" s="53">
        <f t="shared" si="146"/>
        <v>0</v>
      </c>
      <c r="AG829" s="53">
        <f t="shared" si="147"/>
        <v>0</v>
      </c>
      <c r="AH829" s="53">
        <f t="shared" si="148"/>
        <v>0</v>
      </c>
      <c r="AI829" s="53">
        <f t="shared" si="149"/>
        <v>0</v>
      </c>
      <c r="AJ829" s="53">
        <f t="shared" si="150"/>
        <v>0</v>
      </c>
    </row>
    <row r="830" spans="1:36" x14ac:dyDescent="0.25">
      <c r="A830" s="19"/>
      <c r="B830" s="19"/>
      <c r="C830" s="37"/>
      <c r="D830" s="19"/>
      <c r="E830" s="19"/>
      <c r="F830" s="19"/>
      <c r="G830" s="19"/>
      <c r="H830" s="19"/>
      <c r="I830" s="19"/>
      <c r="J830" s="19"/>
      <c r="K830" s="19"/>
      <c r="L830" s="19"/>
      <c r="M830" s="81">
        <f>IF(C830&gt;A_Stammdaten!$B$12,0,SUM(D830,E830,G830,I830:J830)-SUM(F830,H830,K830:L830))</f>
        <v>0</v>
      </c>
      <c r="N830" s="19"/>
      <c r="O830" s="19"/>
      <c r="P830" s="19"/>
      <c r="Q830" s="81">
        <f t="shared" si="151"/>
        <v>0</v>
      </c>
      <c r="R830" s="82">
        <f>IF(ISBLANK($B830),0,VLOOKUP($B830,Listen!$A$2:$C$45,2,FALSE))</f>
        <v>0</v>
      </c>
      <c r="S830" s="82">
        <f>IF(ISBLANK($B830),0,VLOOKUP($B830,Listen!$A$2:$C$45,3,FALSE))</f>
        <v>0</v>
      </c>
      <c r="T830" s="51">
        <f t="shared" si="143"/>
        <v>0</v>
      </c>
      <c r="U830" s="51">
        <f t="shared" si="152"/>
        <v>0</v>
      </c>
      <c r="V830" s="51">
        <f t="shared" si="152"/>
        <v>0</v>
      </c>
      <c r="W830" s="51">
        <f t="shared" si="152"/>
        <v>0</v>
      </c>
      <c r="X830" s="51">
        <f t="shared" si="152"/>
        <v>0</v>
      </c>
      <c r="Y830" s="51">
        <f t="shared" si="152"/>
        <v>0</v>
      </c>
      <c r="Z830" s="51">
        <f t="shared" si="152"/>
        <v>0</v>
      </c>
      <c r="AA830" s="53">
        <f t="shared" si="153"/>
        <v>0</v>
      </c>
      <c r="AB830" s="53">
        <f>IF(C830=A_Stammdaten!$B$12,D_SAV!$Q830-D_SAV!$AC830,HLOOKUP(A_Stammdaten!$B$12-1,$AD$4:$AJ$1000,ROW(C830)-3,FALSE)-$AC830)</f>
        <v>0</v>
      </c>
      <c r="AC830" s="53">
        <f>HLOOKUP(A_Stammdaten!$B$12,$AD$4:$AJ$1000,ROW(C830)-3,FALSE)</f>
        <v>0</v>
      </c>
      <c r="AD830" s="53">
        <f t="shared" si="144"/>
        <v>0</v>
      </c>
      <c r="AE830" s="53">
        <f t="shared" si="145"/>
        <v>0</v>
      </c>
      <c r="AF830" s="53">
        <f t="shared" si="146"/>
        <v>0</v>
      </c>
      <c r="AG830" s="53">
        <f t="shared" si="147"/>
        <v>0</v>
      </c>
      <c r="AH830" s="53">
        <f t="shared" si="148"/>
        <v>0</v>
      </c>
      <c r="AI830" s="53">
        <f t="shared" si="149"/>
        <v>0</v>
      </c>
      <c r="AJ830" s="53">
        <f t="shared" si="150"/>
        <v>0</v>
      </c>
    </row>
    <row r="831" spans="1:36" x14ac:dyDescent="0.25">
      <c r="A831" s="19"/>
      <c r="B831" s="19"/>
      <c r="C831" s="37"/>
      <c r="D831" s="19"/>
      <c r="E831" s="19"/>
      <c r="F831" s="19"/>
      <c r="G831" s="19"/>
      <c r="H831" s="19"/>
      <c r="I831" s="19"/>
      <c r="J831" s="19"/>
      <c r="K831" s="19"/>
      <c r="L831" s="19"/>
      <c r="M831" s="81">
        <f>IF(C831&gt;A_Stammdaten!$B$12,0,SUM(D831,E831,G831,I831:J831)-SUM(F831,H831,K831:L831))</f>
        <v>0</v>
      </c>
      <c r="N831" s="19"/>
      <c r="O831" s="19"/>
      <c r="P831" s="19"/>
      <c r="Q831" s="81">
        <f t="shared" si="151"/>
        <v>0</v>
      </c>
      <c r="R831" s="82">
        <f>IF(ISBLANK($B831),0,VLOOKUP($B831,Listen!$A$2:$C$45,2,FALSE))</f>
        <v>0</v>
      </c>
      <c r="S831" s="82">
        <f>IF(ISBLANK($B831),0,VLOOKUP($B831,Listen!$A$2:$C$45,3,FALSE))</f>
        <v>0</v>
      </c>
      <c r="T831" s="51">
        <f t="shared" si="143"/>
        <v>0</v>
      </c>
      <c r="U831" s="51">
        <f t="shared" si="152"/>
        <v>0</v>
      </c>
      <c r="V831" s="51">
        <f t="shared" si="152"/>
        <v>0</v>
      </c>
      <c r="W831" s="51">
        <f t="shared" si="152"/>
        <v>0</v>
      </c>
      <c r="X831" s="51">
        <f t="shared" si="152"/>
        <v>0</v>
      </c>
      <c r="Y831" s="51">
        <f t="shared" si="152"/>
        <v>0</v>
      </c>
      <c r="Z831" s="51">
        <f t="shared" si="152"/>
        <v>0</v>
      </c>
      <c r="AA831" s="53">
        <f t="shared" si="153"/>
        <v>0</v>
      </c>
      <c r="AB831" s="53">
        <f>IF(C831=A_Stammdaten!$B$12,D_SAV!$Q831-D_SAV!$AC831,HLOOKUP(A_Stammdaten!$B$12-1,$AD$4:$AJ$1000,ROW(C831)-3,FALSE)-$AC831)</f>
        <v>0</v>
      </c>
      <c r="AC831" s="53">
        <f>HLOOKUP(A_Stammdaten!$B$12,$AD$4:$AJ$1000,ROW(C831)-3,FALSE)</f>
        <v>0</v>
      </c>
      <c r="AD831" s="53">
        <f t="shared" si="144"/>
        <v>0</v>
      </c>
      <c r="AE831" s="53">
        <f t="shared" si="145"/>
        <v>0</v>
      </c>
      <c r="AF831" s="53">
        <f t="shared" si="146"/>
        <v>0</v>
      </c>
      <c r="AG831" s="53">
        <f t="shared" si="147"/>
        <v>0</v>
      </c>
      <c r="AH831" s="53">
        <f t="shared" si="148"/>
        <v>0</v>
      </c>
      <c r="AI831" s="53">
        <f t="shared" si="149"/>
        <v>0</v>
      </c>
      <c r="AJ831" s="53">
        <f t="shared" si="150"/>
        <v>0</v>
      </c>
    </row>
    <row r="832" spans="1:36" x14ac:dyDescent="0.25">
      <c r="A832" s="19"/>
      <c r="B832" s="19"/>
      <c r="C832" s="37"/>
      <c r="D832" s="19"/>
      <c r="E832" s="19"/>
      <c r="F832" s="19"/>
      <c r="G832" s="19"/>
      <c r="H832" s="19"/>
      <c r="I832" s="19"/>
      <c r="J832" s="19"/>
      <c r="K832" s="19"/>
      <c r="L832" s="19"/>
      <c r="M832" s="81">
        <f>IF(C832&gt;A_Stammdaten!$B$12,0,SUM(D832,E832,G832,I832:J832)-SUM(F832,H832,K832:L832))</f>
        <v>0</v>
      </c>
      <c r="N832" s="19"/>
      <c r="O832" s="19"/>
      <c r="P832" s="19"/>
      <c r="Q832" s="81">
        <f t="shared" si="151"/>
        <v>0</v>
      </c>
      <c r="R832" s="82">
        <f>IF(ISBLANK($B832),0,VLOOKUP($B832,Listen!$A$2:$C$45,2,FALSE))</f>
        <v>0</v>
      </c>
      <c r="S832" s="82">
        <f>IF(ISBLANK($B832),0,VLOOKUP($B832,Listen!$A$2:$C$45,3,FALSE))</f>
        <v>0</v>
      </c>
      <c r="T832" s="51">
        <f t="shared" si="143"/>
        <v>0</v>
      </c>
      <c r="U832" s="51">
        <f t="shared" si="152"/>
        <v>0</v>
      </c>
      <c r="V832" s="51">
        <f t="shared" si="152"/>
        <v>0</v>
      </c>
      <c r="W832" s="51">
        <f t="shared" si="152"/>
        <v>0</v>
      </c>
      <c r="X832" s="51">
        <f t="shared" si="152"/>
        <v>0</v>
      </c>
      <c r="Y832" s="51">
        <f t="shared" si="152"/>
        <v>0</v>
      </c>
      <c r="Z832" s="51">
        <f t="shared" si="152"/>
        <v>0</v>
      </c>
      <c r="AA832" s="53">
        <f t="shared" si="153"/>
        <v>0</v>
      </c>
      <c r="AB832" s="53">
        <f>IF(C832=A_Stammdaten!$B$12,D_SAV!$Q832-D_SAV!$AC832,HLOOKUP(A_Stammdaten!$B$12-1,$AD$4:$AJ$1000,ROW(C832)-3,FALSE)-$AC832)</f>
        <v>0</v>
      </c>
      <c r="AC832" s="53">
        <f>HLOOKUP(A_Stammdaten!$B$12,$AD$4:$AJ$1000,ROW(C832)-3,FALSE)</f>
        <v>0</v>
      </c>
      <c r="AD832" s="53">
        <f t="shared" si="144"/>
        <v>0</v>
      </c>
      <c r="AE832" s="53">
        <f t="shared" si="145"/>
        <v>0</v>
      </c>
      <c r="AF832" s="53">
        <f t="shared" si="146"/>
        <v>0</v>
      </c>
      <c r="AG832" s="53">
        <f t="shared" si="147"/>
        <v>0</v>
      </c>
      <c r="AH832" s="53">
        <f t="shared" si="148"/>
        <v>0</v>
      </c>
      <c r="AI832" s="53">
        <f t="shared" si="149"/>
        <v>0</v>
      </c>
      <c r="AJ832" s="53">
        <f t="shared" si="150"/>
        <v>0</v>
      </c>
    </row>
    <row r="833" spans="1:36" x14ac:dyDescent="0.25">
      <c r="A833" s="19"/>
      <c r="B833" s="19"/>
      <c r="C833" s="37"/>
      <c r="D833" s="19"/>
      <c r="E833" s="19"/>
      <c r="F833" s="19"/>
      <c r="G833" s="19"/>
      <c r="H833" s="19"/>
      <c r="I833" s="19"/>
      <c r="J833" s="19"/>
      <c r="K833" s="19"/>
      <c r="L833" s="19"/>
      <c r="M833" s="81">
        <f>IF(C833&gt;A_Stammdaten!$B$12,0,SUM(D833,E833,G833,I833:J833)-SUM(F833,H833,K833:L833))</f>
        <v>0</v>
      </c>
      <c r="N833" s="19"/>
      <c r="O833" s="19"/>
      <c r="P833" s="19"/>
      <c r="Q833" s="81">
        <f t="shared" si="151"/>
        <v>0</v>
      </c>
      <c r="R833" s="82">
        <f>IF(ISBLANK($B833),0,VLOOKUP($B833,Listen!$A$2:$C$45,2,FALSE))</f>
        <v>0</v>
      </c>
      <c r="S833" s="82">
        <f>IF(ISBLANK($B833),0,VLOOKUP($B833,Listen!$A$2:$C$45,3,FALSE))</f>
        <v>0</v>
      </c>
      <c r="T833" s="51">
        <f t="shared" si="143"/>
        <v>0</v>
      </c>
      <c r="U833" s="51">
        <f t="shared" si="152"/>
        <v>0</v>
      </c>
      <c r="V833" s="51">
        <f t="shared" si="152"/>
        <v>0</v>
      </c>
      <c r="W833" s="51">
        <f t="shared" ref="U833:Z875" si="154">$R833</f>
        <v>0</v>
      </c>
      <c r="X833" s="51">
        <f t="shared" si="154"/>
        <v>0</v>
      </c>
      <c r="Y833" s="51">
        <f t="shared" si="154"/>
        <v>0</v>
      </c>
      <c r="Z833" s="51">
        <f t="shared" si="154"/>
        <v>0</v>
      </c>
      <c r="AA833" s="53">
        <f t="shared" si="153"/>
        <v>0</v>
      </c>
      <c r="AB833" s="53">
        <f>IF(C833=A_Stammdaten!$B$12,D_SAV!$Q833-D_SAV!$AC833,HLOOKUP(A_Stammdaten!$B$12-1,$AD$4:$AJ$1000,ROW(C833)-3,FALSE)-$AC833)</f>
        <v>0</v>
      </c>
      <c r="AC833" s="53">
        <f>HLOOKUP(A_Stammdaten!$B$12,$AD$4:$AJ$1000,ROW(C833)-3,FALSE)</f>
        <v>0</v>
      </c>
      <c r="AD833" s="53">
        <f t="shared" si="144"/>
        <v>0</v>
      </c>
      <c r="AE833" s="53">
        <f t="shared" si="145"/>
        <v>0</v>
      </c>
      <c r="AF833" s="53">
        <f t="shared" si="146"/>
        <v>0</v>
      </c>
      <c r="AG833" s="53">
        <f t="shared" si="147"/>
        <v>0</v>
      </c>
      <c r="AH833" s="53">
        <f t="shared" si="148"/>
        <v>0</v>
      </c>
      <c r="AI833" s="53">
        <f t="shared" si="149"/>
        <v>0</v>
      </c>
      <c r="AJ833" s="53">
        <f t="shared" si="150"/>
        <v>0</v>
      </c>
    </row>
    <row r="834" spans="1:36" x14ac:dyDescent="0.25">
      <c r="A834" s="19"/>
      <c r="B834" s="19"/>
      <c r="C834" s="37"/>
      <c r="D834" s="19"/>
      <c r="E834" s="19"/>
      <c r="F834" s="19"/>
      <c r="G834" s="19"/>
      <c r="H834" s="19"/>
      <c r="I834" s="19"/>
      <c r="J834" s="19"/>
      <c r="K834" s="19"/>
      <c r="L834" s="19"/>
      <c r="M834" s="81">
        <f>IF(C834&gt;A_Stammdaten!$B$12,0,SUM(D834,E834,G834,I834:J834)-SUM(F834,H834,K834:L834))</f>
        <v>0</v>
      </c>
      <c r="N834" s="19"/>
      <c r="O834" s="19"/>
      <c r="P834" s="19"/>
      <c r="Q834" s="81">
        <f t="shared" si="151"/>
        <v>0</v>
      </c>
      <c r="R834" s="82">
        <f>IF(ISBLANK($B834),0,VLOOKUP($B834,Listen!$A$2:$C$45,2,FALSE))</f>
        <v>0</v>
      </c>
      <c r="S834" s="82">
        <f>IF(ISBLANK($B834),0,VLOOKUP($B834,Listen!$A$2:$C$45,3,FALSE))</f>
        <v>0</v>
      </c>
      <c r="T834" s="51">
        <f t="shared" si="143"/>
        <v>0</v>
      </c>
      <c r="U834" s="51">
        <f t="shared" si="154"/>
        <v>0</v>
      </c>
      <c r="V834" s="51">
        <f t="shared" si="154"/>
        <v>0</v>
      </c>
      <c r="W834" s="51">
        <f t="shared" si="154"/>
        <v>0</v>
      </c>
      <c r="X834" s="51">
        <f t="shared" si="154"/>
        <v>0</v>
      </c>
      <c r="Y834" s="51">
        <f t="shared" si="154"/>
        <v>0</v>
      </c>
      <c r="Z834" s="51">
        <f t="shared" si="154"/>
        <v>0</v>
      </c>
      <c r="AA834" s="53">
        <f t="shared" si="153"/>
        <v>0</v>
      </c>
      <c r="AB834" s="53">
        <f>IF(C834=A_Stammdaten!$B$12,D_SAV!$Q834-D_SAV!$AC834,HLOOKUP(A_Stammdaten!$B$12-1,$AD$4:$AJ$1000,ROW(C834)-3,FALSE)-$AC834)</f>
        <v>0</v>
      </c>
      <c r="AC834" s="53">
        <f>HLOOKUP(A_Stammdaten!$B$12,$AD$4:$AJ$1000,ROW(C834)-3,FALSE)</f>
        <v>0</v>
      </c>
      <c r="AD834" s="53">
        <f t="shared" si="144"/>
        <v>0</v>
      </c>
      <c r="AE834" s="53">
        <f t="shared" si="145"/>
        <v>0</v>
      </c>
      <c r="AF834" s="53">
        <f t="shared" si="146"/>
        <v>0</v>
      </c>
      <c r="AG834" s="53">
        <f t="shared" si="147"/>
        <v>0</v>
      </c>
      <c r="AH834" s="53">
        <f t="shared" si="148"/>
        <v>0</v>
      </c>
      <c r="AI834" s="53">
        <f t="shared" si="149"/>
        <v>0</v>
      </c>
      <c r="AJ834" s="53">
        <f t="shared" si="150"/>
        <v>0</v>
      </c>
    </row>
    <row r="835" spans="1:36" x14ac:dyDescent="0.25">
      <c r="A835" s="19"/>
      <c r="B835" s="19"/>
      <c r="C835" s="37"/>
      <c r="D835" s="19"/>
      <c r="E835" s="19"/>
      <c r="F835" s="19"/>
      <c r="G835" s="19"/>
      <c r="H835" s="19"/>
      <c r="I835" s="19"/>
      <c r="J835" s="19"/>
      <c r="K835" s="19"/>
      <c r="L835" s="19"/>
      <c r="M835" s="81">
        <f>IF(C835&gt;A_Stammdaten!$B$12,0,SUM(D835,E835,G835,I835:J835)-SUM(F835,H835,K835:L835))</f>
        <v>0</v>
      </c>
      <c r="N835" s="19"/>
      <c r="O835" s="19"/>
      <c r="P835" s="19"/>
      <c r="Q835" s="81">
        <f t="shared" si="151"/>
        <v>0</v>
      </c>
      <c r="R835" s="82">
        <f>IF(ISBLANK($B835),0,VLOOKUP($B835,Listen!$A$2:$C$45,2,FALSE))</f>
        <v>0</v>
      </c>
      <c r="S835" s="82">
        <f>IF(ISBLANK($B835),0,VLOOKUP($B835,Listen!$A$2:$C$45,3,FALSE))</f>
        <v>0</v>
      </c>
      <c r="T835" s="51">
        <f t="shared" si="143"/>
        <v>0</v>
      </c>
      <c r="U835" s="51">
        <f t="shared" si="154"/>
        <v>0</v>
      </c>
      <c r="V835" s="51">
        <f t="shared" si="154"/>
        <v>0</v>
      </c>
      <c r="W835" s="51">
        <f t="shared" si="154"/>
        <v>0</v>
      </c>
      <c r="X835" s="51">
        <f t="shared" si="154"/>
        <v>0</v>
      </c>
      <c r="Y835" s="51">
        <f t="shared" si="154"/>
        <v>0</v>
      </c>
      <c r="Z835" s="51">
        <f t="shared" si="154"/>
        <v>0</v>
      </c>
      <c r="AA835" s="53">
        <f t="shared" si="153"/>
        <v>0</v>
      </c>
      <c r="AB835" s="53">
        <f>IF(C835=A_Stammdaten!$B$12,D_SAV!$Q835-D_SAV!$AC835,HLOOKUP(A_Stammdaten!$B$12-1,$AD$4:$AJ$1000,ROW(C835)-3,FALSE)-$AC835)</f>
        <v>0</v>
      </c>
      <c r="AC835" s="53">
        <f>HLOOKUP(A_Stammdaten!$B$12,$AD$4:$AJ$1000,ROW(C835)-3,FALSE)</f>
        <v>0</v>
      </c>
      <c r="AD835" s="53">
        <f t="shared" si="144"/>
        <v>0</v>
      </c>
      <c r="AE835" s="53">
        <f t="shared" si="145"/>
        <v>0</v>
      </c>
      <c r="AF835" s="53">
        <f t="shared" si="146"/>
        <v>0</v>
      </c>
      <c r="AG835" s="53">
        <f t="shared" si="147"/>
        <v>0</v>
      </c>
      <c r="AH835" s="53">
        <f t="shared" si="148"/>
        <v>0</v>
      </c>
      <c r="AI835" s="53">
        <f t="shared" si="149"/>
        <v>0</v>
      </c>
      <c r="AJ835" s="53">
        <f t="shared" si="150"/>
        <v>0</v>
      </c>
    </row>
    <row r="836" spans="1:36" x14ac:dyDescent="0.25">
      <c r="A836" s="19"/>
      <c r="B836" s="19"/>
      <c r="C836" s="37"/>
      <c r="D836" s="19"/>
      <c r="E836" s="19"/>
      <c r="F836" s="19"/>
      <c r="G836" s="19"/>
      <c r="H836" s="19"/>
      <c r="I836" s="19"/>
      <c r="J836" s="19"/>
      <c r="K836" s="19"/>
      <c r="L836" s="19"/>
      <c r="M836" s="81">
        <f>IF(C836&gt;A_Stammdaten!$B$12,0,SUM(D836,E836,G836,I836:J836)-SUM(F836,H836,K836:L836))</f>
        <v>0</v>
      </c>
      <c r="N836" s="19"/>
      <c r="O836" s="19"/>
      <c r="P836" s="19"/>
      <c r="Q836" s="81">
        <f t="shared" si="151"/>
        <v>0</v>
      </c>
      <c r="R836" s="82">
        <f>IF(ISBLANK($B836),0,VLOOKUP($B836,Listen!$A$2:$C$45,2,FALSE))</f>
        <v>0</v>
      </c>
      <c r="S836" s="82">
        <f>IF(ISBLANK($B836),0,VLOOKUP($B836,Listen!$A$2:$C$45,3,FALSE))</f>
        <v>0</v>
      </c>
      <c r="T836" s="51">
        <f t="shared" si="143"/>
        <v>0</v>
      </c>
      <c r="U836" s="51">
        <f t="shared" si="154"/>
        <v>0</v>
      </c>
      <c r="V836" s="51">
        <f t="shared" si="154"/>
        <v>0</v>
      </c>
      <c r="W836" s="51">
        <f t="shared" si="154"/>
        <v>0</v>
      </c>
      <c r="X836" s="51">
        <f t="shared" si="154"/>
        <v>0</v>
      </c>
      <c r="Y836" s="51">
        <f t="shared" si="154"/>
        <v>0</v>
      </c>
      <c r="Z836" s="51">
        <f t="shared" si="154"/>
        <v>0</v>
      </c>
      <c r="AA836" s="53">
        <f t="shared" si="153"/>
        <v>0</v>
      </c>
      <c r="AB836" s="53">
        <f>IF(C836=A_Stammdaten!$B$12,D_SAV!$Q836-D_SAV!$AC836,HLOOKUP(A_Stammdaten!$B$12-1,$AD$4:$AJ$1000,ROW(C836)-3,FALSE)-$AC836)</f>
        <v>0</v>
      </c>
      <c r="AC836" s="53">
        <f>HLOOKUP(A_Stammdaten!$B$12,$AD$4:$AJ$1000,ROW(C836)-3,FALSE)</f>
        <v>0</v>
      </c>
      <c r="AD836" s="53">
        <f t="shared" si="144"/>
        <v>0</v>
      </c>
      <c r="AE836" s="53">
        <f t="shared" si="145"/>
        <v>0</v>
      </c>
      <c r="AF836" s="53">
        <f t="shared" si="146"/>
        <v>0</v>
      </c>
      <c r="AG836" s="53">
        <f t="shared" si="147"/>
        <v>0</v>
      </c>
      <c r="AH836" s="53">
        <f t="shared" si="148"/>
        <v>0</v>
      </c>
      <c r="AI836" s="53">
        <f t="shared" si="149"/>
        <v>0</v>
      </c>
      <c r="AJ836" s="53">
        <f t="shared" si="150"/>
        <v>0</v>
      </c>
    </row>
    <row r="837" spans="1:36" x14ac:dyDescent="0.25">
      <c r="A837" s="19"/>
      <c r="B837" s="19"/>
      <c r="C837" s="37"/>
      <c r="D837" s="19"/>
      <c r="E837" s="19"/>
      <c r="F837" s="19"/>
      <c r="G837" s="19"/>
      <c r="H837" s="19"/>
      <c r="I837" s="19"/>
      <c r="J837" s="19"/>
      <c r="K837" s="19"/>
      <c r="L837" s="19"/>
      <c r="M837" s="81">
        <f>IF(C837&gt;A_Stammdaten!$B$12,0,SUM(D837,E837,G837,I837:J837)-SUM(F837,H837,K837:L837))</f>
        <v>0</v>
      </c>
      <c r="N837" s="19"/>
      <c r="O837" s="19"/>
      <c r="P837" s="19"/>
      <c r="Q837" s="81">
        <f t="shared" si="151"/>
        <v>0</v>
      </c>
      <c r="R837" s="82">
        <f>IF(ISBLANK($B837),0,VLOOKUP($B837,Listen!$A$2:$C$45,2,FALSE))</f>
        <v>0</v>
      </c>
      <c r="S837" s="82">
        <f>IF(ISBLANK($B837),0,VLOOKUP($B837,Listen!$A$2:$C$45,3,FALSE))</f>
        <v>0</v>
      </c>
      <c r="T837" s="51">
        <f t="shared" ref="T837:T900" si="155">$R837</f>
        <v>0</v>
      </c>
      <c r="U837" s="51">
        <f t="shared" si="154"/>
        <v>0</v>
      </c>
      <c r="V837" s="51">
        <f t="shared" si="154"/>
        <v>0</v>
      </c>
      <c r="W837" s="51">
        <f t="shared" si="154"/>
        <v>0</v>
      </c>
      <c r="X837" s="51">
        <f t="shared" si="154"/>
        <v>0</v>
      </c>
      <c r="Y837" s="51">
        <f t="shared" si="154"/>
        <v>0</v>
      </c>
      <c r="Z837" s="51">
        <f t="shared" si="154"/>
        <v>0</v>
      </c>
      <c r="AA837" s="53">
        <f t="shared" si="153"/>
        <v>0</v>
      </c>
      <c r="AB837" s="53">
        <f>IF(C837=A_Stammdaten!$B$12,D_SAV!$Q837-D_SAV!$AC837,HLOOKUP(A_Stammdaten!$B$12-1,$AD$4:$AJ$1000,ROW(C837)-3,FALSE)-$AC837)</f>
        <v>0</v>
      </c>
      <c r="AC837" s="53">
        <f>HLOOKUP(A_Stammdaten!$B$12,$AD$4:$AJ$1000,ROW(C837)-3,FALSE)</f>
        <v>0</v>
      </c>
      <c r="AD837" s="53">
        <f t="shared" ref="AD837:AD900" si="156">IF(OR($C837=0,$Q837=0),0,IF($C837&lt;=AD$4,$Q837-$Q837/T837*(AD$4-$C837+1),0))</f>
        <v>0</v>
      </c>
      <c r="AE837" s="53">
        <f t="shared" ref="AE837:AE900" si="157">IF(OR($C837=0,$Q837=0,U837-(AE$4-$C837)=0),0,IF($C837&lt;AE$4,AD837-AD837/(U837-(AE$4-$C837)),IF($C837=AE$4,$Q837-$Q837/U837,0)))</f>
        <v>0</v>
      </c>
      <c r="AF837" s="53">
        <f t="shared" ref="AF837:AF900" si="158">IF(OR($C837=0,$Q837=0,V837-(AF$4-$C837)=0),0,IF($C837&lt;AF$4,AE837-AE837/(V837-(AF$4-$C837)),IF($C837=AF$4,$Q837-$Q837/V837,0)))</f>
        <v>0</v>
      </c>
      <c r="AG837" s="53">
        <f t="shared" ref="AG837:AG900" si="159">IF(OR($C837=0,$Q837=0,W837-(AG$4-$C837)=0),0,IF($C837&lt;AG$4,AF837-AF837/(W837-(AG$4-$C837)),IF($C837=AG$4,$Q837-$Q837/W837,0)))</f>
        <v>0</v>
      </c>
      <c r="AH837" s="53">
        <f t="shared" ref="AH837:AH900" si="160">IF(OR($C837=0,$Q837=0,X837-(AH$4-$C837)=0),0,IF($C837&lt;AH$4,AG837-AG837/(X837-(AH$4-$C837)),IF($C837=AH$4,$Q837-$Q837/X837,0)))</f>
        <v>0</v>
      </c>
      <c r="AI837" s="53">
        <f t="shared" ref="AI837:AI900" si="161">IF(OR($C837=0,$Q837=0,Y837-(AI$4-$C837)=0),0,IF($C837&lt;AI$4,AH837-AH837/(Y837-(AI$4-$C837)),IF($C837=AI$4,$Q837-$Q837/Y837,0)))</f>
        <v>0</v>
      </c>
      <c r="AJ837" s="53">
        <f t="shared" ref="AJ837:AJ900" si="162">IF(OR($C837=0,$Q837=0,Z837-(AJ$4-$C837)=0),0,IF($C837&lt;AJ$4,AI837-AI837/(Z837-(AJ$4-$C837)),IF($C837=AJ$4,$Q837-$Q837/Z837,0)))</f>
        <v>0</v>
      </c>
    </row>
    <row r="838" spans="1:36" x14ac:dyDescent="0.25">
      <c r="A838" s="19"/>
      <c r="B838" s="19"/>
      <c r="C838" s="37"/>
      <c r="D838" s="19"/>
      <c r="E838" s="19"/>
      <c r="F838" s="19"/>
      <c r="G838" s="19"/>
      <c r="H838" s="19"/>
      <c r="I838" s="19"/>
      <c r="J838" s="19"/>
      <c r="K838" s="19"/>
      <c r="L838" s="19"/>
      <c r="M838" s="81">
        <f>IF(C838&gt;A_Stammdaten!$B$12,0,SUM(D838,E838,G838,I838:J838)-SUM(F838,H838,K838:L838))</f>
        <v>0</v>
      </c>
      <c r="N838" s="19"/>
      <c r="O838" s="19"/>
      <c r="P838" s="19"/>
      <c r="Q838" s="81">
        <f t="shared" ref="Q838:Q901" si="163">M838-N838-O838</f>
        <v>0</v>
      </c>
      <c r="R838" s="82">
        <f>IF(ISBLANK($B838),0,VLOOKUP($B838,Listen!$A$2:$C$45,2,FALSE))</f>
        <v>0</v>
      </c>
      <c r="S838" s="82">
        <f>IF(ISBLANK($B838),0,VLOOKUP($B838,Listen!$A$2:$C$45,3,FALSE))</f>
        <v>0</v>
      </c>
      <c r="T838" s="51">
        <f t="shared" si="155"/>
        <v>0</v>
      </c>
      <c r="U838" s="51">
        <f t="shared" si="154"/>
        <v>0</v>
      </c>
      <c r="V838" s="51">
        <f t="shared" si="154"/>
        <v>0</v>
      </c>
      <c r="W838" s="51">
        <f t="shared" si="154"/>
        <v>0</v>
      </c>
      <c r="X838" s="51">
        <f t="shared" si="154"/>
        <v>0</v>
      </c>
      <c r="Y838" s="51">
        <f t="shared" si="154"/>
        <v>0</v>
      </c>
      <c r="Z838" s="51">
        <f t="shared" si="154"/>
        <v>0</v>
      </c>
      <c r="AA838" s="53">
        <f t="shared" si="153"/>
        <v>0</v>
      </c>
      <c r="AB838" s="53">
        <f>IF(C838=A_Stammdaten!$B$12,D_SAV!$Q838-D_SAV!$AC838,HLOOKUP(A_Stammdaten!$B$12-1,$AD$4:$AJ$1000,ROW(C838)-3,FALSE)-$AC838)</f>
        <v>0</v>
      </c>
      <c r="AC838" s="53">
        <f>HLOOKUP(A_Stammdaten!$B$12,$AD$4:$AJ$1000,ROW(C838)-3,FALSE)</f>
        <v>0</v>
      </c>
      <c r="AD838" s="53">
        <f t="shared" si="156"/>
        <v>0</v>
      </c>
      <c r="AE838" s="53">
        <f t="shared" si="157"/>
        <v>0</v>
      </c>
      <c r="AF838" s="53">
        <f t="shared" si="158"/>
        <v>0</v>
      </c>
      <c r="AG838" s="53">
        <f t="shared" si="159"/>
        <v>0</v>
      </c>
      <c r="AH838" s="53">
        <f t="shared" si="160"/>
        <v>0</v>
      </c>
      <c r="AI838" s="53">
        <f t="shared" si="161"/>
        <v>0</v>
      </c>
      <c r="AJ838" s="53">
        <f t="shared" si="162"/>
        <v>0</v>
      </c>
    </row>
    <row r="839" spans="1:36" x14ac:dyDescent="0.25">
      <c r="A839" s="19"/>
      <c r="B839" s="19"/>
      <c r="C839" s="37"/>
      <c r="D839" s="19"/>
      <c r="E839" s="19"/>
      <c r="F839" s="19"/>
      <c r="G839" s="19"/>
      <c r="H839" s="19"/>
      <c r="I839" s="19"/>
      <c r="J839" s="19"/>
      <c r="K839" s="19"/>
      <c r="L839" s="19"/>
      <c r="M839" s="81">
        <f>IF(C839&gt;A_Stammdaten!$B$12,0,SUM(D839,E839,G839,I839:J839)-SUM(F839,H839,K839:L839))</f>
        <v>0</v>
      </c>
      <c r="N839" s="19"/>
      <c r="O839" s="19"/>
      <c r="P839" s="19"/>
      <c r="Q839" s="81">
        <f t="shared" si="163"/>
        <v>0</v>
      </c>
      <c r="R839" s="82">
        <f>IF(ISBLANK($B839),0,VLOOKUP($B839,Listen!$A$2:$C$45,2,FALSE))</f>
        <v>0</v>
      </c>
      <c r="S839" s="82">
        <f>IF(ISBLANK($B839),0,VLOOKUP($B839,Listen!$A$2:$C$45,3,FALSE))</f>
        <v>0</v>
      </c>
      <c r="T839" s="51">
        <f t="shared" si="155"/>
        <v>0</v>
      </c>
      <c r="U839" s="51">
        <f t="shared" si="154"/>
        <v>0</v>
      </c>
      <c r="V839" s="51">
        <f t="shared" si="154"/>
        <v>0</v>
      </c>
      <c r="W839" s="51">
        <f t="shared" si="154"/>
        <v>0</v>
      </c>
      <c r="X839" s="51">
        <f t="shared" si="154"/>
        <v>0</v>
      </c>
      <c r="Y839" s="51">
        <f t="shared" si="154"/>
        <v>0</v>
      </c>
      <c r="Z839" s="51">
        <f t="shared" si="154"/>
        <v>0</v>
      </c>
      <c r="AA839" s="53">
        <f t="shared" si="153"/>
        <v>0</v>
      </c>
      <c r="AB839" s="53">
        <f>IF(C839=A_Stammdaten!$B$12,D_SAV!$Q839-D_SAV!$AC839,HLOOKUP(A_Stammdaten!$B$12-1,$AD$4:$AJ$1000,ROW(C839)-3,FALSE)-$AC839)</f>
        <v>0</v>
      </c>
      <c r="AC839" s="53">
        <f>HLOOKUP(A_Stammdaten!$B$12,$AD$4:$AJ$1000,ROW(C839)-3,FALSE)</f>
        <v>0</v>
      </c>
      <c r="AD839" s="53">
        <f t="shared" si="156"/>
        <v>0</v>
      </c>
      <c r="AE839" s="53">
        <f t="shared" si="157"/>
        <v>0</v>
      </c>
      <c r="AF839" s="53">
        <f t="shared" si="158"/>
        <v>0</v>
      </c>
      <c r="AG839" s="53">
        <f t="shared" si="159"/>
        <v>0</v>
      </c>
      <c r="AH839" s="53">
        <f t="shared" si="160"/>
        <v>0</v>
      </c>
      <c r="AI839" s="53">
        <f t="shared" si="161"/>
        <v>0</v>
      </c>
      <c r="AJ839" s="53">
        <f t="shared" si="162"/>
        <v>0</v>
      </c>
    </row>
    <row r="840" spans="1:36" x14ac:dyDescent="0.25">
      <c r="A840" s="19"/>
      <c r="B840" s="19"/>
      <c r="C840" s="37"/>
      <c r="D840" s="19"/>
      <c r="E840" s="19"/>
      <c r="F840" s="19"/>
      <c r="G840" s="19"/>
      <c r="H840" s="19"/>
      <c r="I840" s="19"/>
      <c r="J840" s="19"/>
      <c r="K840" s="19"/>
      <c r="L840" s="19"/>
      <c r="M840" s="81">
        <f>IF(C840&gt;A_Stammdaten!$B$12,0,SUM(D840,E840,G840,I840:J840)-SUM(F840,H840,K840:L840))</f>
        <v>0</v>
      </c>
      <c r="N840" s="19"/>
      <c r="O840" s="19"/>
      <c r="P840" s="19"/>
      <c r="Q840" s="81">
        <f t="shared" si="163"/>
        <v>0</v>
      </c>
      <c r="R840" s="82">
        <f>IF(ISBLANK($B840),0,VLOOKUP($B840,Listen!$A$2:$C$45,2,FALSE))</f>
        <v>0</v>
      </c>
      <c r="S840" s="82">
        <f>IF(ISBLANK($B840),0,VLOOKUP($B840,Listen!$A$2:$C$45,3,FALSE))</f>
        <v>0</v>
      </c>
      <c r="T840" s="51">
        <f t="shared" si="155"/>
        <v>0</v>
      </c>
      <c r="U840" s="51">
        <f t="shared" si="154"/>
        <v>0</v>
      </c>
      <c r="V840" s="51">
        <f t="shared" si="154"/>
        <v>0</v>
      </c>
      <c r="W840" s="51">
        <f t="shared" si="154"/>
        <v>0</v>
      </c>
      <c r="X840" s="51">
        <f t="shared" si="154"/>
        <v>0</v>
      </c>
      <c r="Y840" s="51">
        <f t="shared" si="154"/>
        <v>0</v>
      </c>
      <c r="Z840" s="51">
        <f t="shared" si="154"/>
        <v>0</v>
      </c>
      <c r="AA840" s="53">
        <f t="shared" si="153"/>
        <v>0</v>
      </c>
      <c r="AB840" s="53">
        <f>IF(C840=A_Stammdaten!$B$12,D_SAV!$Q840-D_SAV!$AC840,HLOOKUP(A_Stammdaten!$B$12-1,$AD$4:$AJ$1000,ROW(C840)-3,FALSE)-$AC840)</f>
        <v>0</v>
      </c>
      <c r="AC840" s="53">
        <f>HLOOKUP(A_Stammdaten!$B$12,$AD$4:$AJ$1000,ROW(C840)-3,FALSE)</f>
        <v>0</v>
      </c>
      <c r="AD840" s="53">
        <f t="shared" si="156"/>
        <v>0</v>
      </c>
      <c r="AE840" s="53">
        <f t="shared" si="157"/>
        <v>0</v>
      </c>
      <c r="AF840" s="53">
        <f t="shared" si="158"/>
        <v>0</v>
      </c>
      <c r="AG840" s="53">
        <f t="shared" si="159"/>
        <v>0</v>
      </c>
      <c r="AH840" s="53">
        <f t="shared" si="160"/>
        <v>0</v>
      </c>
      <c r="AI840" s="53">
        <f t="shared" si="161"/>
        <v>0</v>
      </c>
      <c r="AJ840" s="53">
        <f t="shared" si="162"/>
        <v>0</v>
      </c>
    </row>
    <row r="841" spans="1:36" x14ac:dyDescent="0.25">
      <c r="A841" s="19"/>
      <c r="B841" s="19"/>
      <c r="C841" s="37"/>
      <c r="D841" s="19"/>
      <c r="E841" s="19"/>
      <c r="F841" s="19"/>
      <c r="G841" s="19"/>
      <c r="H841" s="19"/>
      <c r="I841" s="19"/>
      <c r="J841" s="19"/>
      <c r="K841" s="19"/>
      <c r="L841" s="19"/>
      <c r="M841" s="81">
        <f>IF(C841&gt;A_Stammdaten!$B$12,0,SUM(D841,E841,G841,I841:J841)-SUM(F841,H841,K841:L841))</f>
        <v>0</v>
      </c>
      <c r="N841" s="19"/>
      <c r="O841" s="19"/>
      <c r="P841" s="19"/>
      <c r="Q841" s="81">
        <f t="shared" si="163"/>
        <v>0</v>
      </c>
      <c r="R841" s="82">
        <f>IF(ISBLANK($B841),0,VLOOKUP($B841,Listen!$A$2:$C$45,2,FALSE))</f>
        <v>0</v>
      </c>
      <c r="S841" s="82">
        <f>IF(ISBLANK($B841),0,VLOOKUP($B841,Listen!$A$2:$C$45,3,FALSE))</f>
        <v>0</v>
      </c>
      <c r="T841" s="51">
        <f t="shared" si="155"/>
        <v>0</v>
      </c>
      <c r="U841" s="51">
        <f t="shared" si="154"/>
        <v>0</v>
      </c>
      <c r="V841" s="51">
        <f t="shared" si="154"/>
        <v>0</v>
      </c>
      <c r="W841" s="51">
        <f t="shared" si="154"/>
        <v>0</v>
      </c>
      <c r="X841" s="51">
        <f t="shared" si="154"/>
        <v>0</v>
      </c>
      <c r="Y841" s="51">
        <f t="shared" si="154"/>
        <v>0</v>
      </c>
      <c r="Z841" s="51">
        <f t="shared" si="154"/>
        <v>0</v>
      </c>
      <c r="AA841" s="53">
        <f t="shared" si="153"/>
        <v>0</v>
      </c>
      <c r="AB841" s="53">
        <f>IF(C841=A_Stammdaten!$B$12,D_SAV!$Q841-D_SAV!$AC841,HLOOKUP(A_Stammdaten!$B$12-1,$AD$4:$AJ$1000,ROW(C841)-3,FALSE)-$AC841)</f>
        <v>0</v>
      </c>
      <c r="AC841" s="53">
        <f>HLOOKUP(A_Stammdaten!$B$12,$AD$4:$AJ$1000,ROW(C841)-3,FALSE)</f>
        <v>0</v>
      </c>
      <c r="AD841" s="53">
        <f t="shared" si="156"/>
        <v>0</v>
      </c>
      <c r="AE841" s="53">
        <f t="shared" si="157"/>
        <v>0</v>
      </c>
      <c r="AF841" s="53">
        <f t="shared" si="158"/>
        <v>0</v>
      </c>
      <c r="AG841" s="53">
        <f t="shared" si="159"/>
        <v>0</v>
      </c>
      <c r="AH841" s="53">
        <f t="shared" si="160"/>
        <v>0</v>
      </c>
      <c r="AI841" s="53">
        <f t="shared" si="161"/>
        <v>0</v>
      </c>
      <c r="AJ841" s="53">
        <f t="shared" si="162"/>
        <v>0</v>
      </c>
    </row>
    <row r="842" spans="1:36" x14ac:dyDescent="0.25">
      <c r="A842" s="19"/>
      <c r="B842" s="19"/>
      <c r="C842" s="37"/>
      <c r="D842" s="19"/>
      <c r="E842" s="19"/>
      <c r="F842" s="19"/>
      <c r="G842" s="19"/>
      <c r="H842" s="19"/>
      <c r="I842" s="19"/>
      <c r="J842" s="19"/>
      <c r="K842" s="19"/>
      <c r="L842" s="19"/>
      <c r="M842" s="81">
        <f>IF(C842&gt;A_Stammdaten!$B$12,0,SUM(D842,E842,G842,I842:J842)-SUM(F842,H842,K842:L842))</f>
        <v>0</v>
      </c>
      <c r="N842" s="19"/>
      <c r="O842" s="19"/>
      <c r="P842" s="19"/>
      <c r="Q842" s="81">
        <f t="shared" si="163"/>
        <v>0</v>
      </c>
      <c r="R842" s="82">
        <f>IF(ISBLANK($B842),0,VLOOKUP($B842,Listen!$A$2:$C$45,2,FALSE))</f>
        <v>0</v>
      </c>
      <c r="S842" s="82">
        <f>IF(ISBLANK($B842),0,VLOOKUP($B842,Listen!$A$2:$C$45,3,FALSE))</f>
        <v>0</v>
      </c>
      <c r="T842" s="51">
        <f t="shared" si="155"/>
        <v>0</v>
      </c>
      <c r="U842" s="51">
        <f t="shared" si="154"/>
        <v>0</v>
      </c>
      <c r="V842" s="51">
        <f t="shared" si="154"/>
        <v>0</v>
      </c>
      <c r="W842" s="51">
        <f t="shared" si="154"/>
        <v>0</v>
      </c>
      <c r="X842" s="51">
        <f t="shared" si="154"/>
        <v>0</v>
      </c>
      <c r="Y842" s="51">
        <f t="shared" si="154"/>
        <v>0</v>
      </c>
      <c r="Z842" s="51">
        <f t="shared" si="154"/>
        <v>0</v>
      </c>
      <c r="AA842" s="53">
        <f t="shared" si="153"/>
        <v>0</v>
      </c>
      <c r="AB842" s="53">
        <f>IF(C842=A_Stammdaten!$B$12,D_SAV!$Q842-D_SAV!$AC842,HLOOKUP(A_Stammdaten!$B$12-1,$AD$4:$AJ$1000,ROW(C842)-3,FALSE)-$AC842)</f>
        <v>0</v>
      </c>
      <c r="AC842" s="53">
        <f>HLOOKUP(A_Stammdaten!$B$12,$AD$4:$AJ$1000,ROW(C842)-3,FALSE)</f>
        <v>0</v>
      </c>
      <c r="AD842" s="53">
        <f t="shared" si="156"/>
        <v>0</v>
      </c>
      <c r="AE842" s="53">
        <f t="shared" si="157"/>
        <v>0</v>
      </c>
      <c r="AF842" s="53">
        <f t="shared" si="158"/>
        <v>0</v>
      </c>
      <c r="AG842" s="53">
        <f t="shared" si="159"/>
        <v>0</v>
      </c>
      <c r="AH842" s="53">
        <f t="shared" si="160"/>
        <v>0</v>
      </c>
      <c r="AI842" s="53">
        <f t="shared" si="161"/>
        <v>0</v>
      </c>
      <c r="AJ842" s="53">
        <f t="shared" si="162"/>
        <v>0</v>
      </c>
    </row>
    <row r="843" spans="1:36" x14ac:dyDescent="0.25">
      <c r="A843" s="19"/>
      <c r="B843" s="19"/>
      <c r="C843" s="37"/>
      <c r="D843" s="19"/>
      <c r="E843" s="19"/>
      <c r="F843" s="19"/>
      <c r="G843" s="19"/>
      <c r="H843" s="19"/>
      <c r="I843" s="19"/>
      <c r="J843" s="19"/>
      <c r="K843" s="19"/>
      <c r="L843" s="19"/>
      <c r="M843" s="81">
        <f>IF(C843&gt;A_Stammdaten!$B$12,0,SUM(D843,E843,G843,I843:J843)-SUM(F843,H843,K843:L843))</f>
        <v>0</v>
      </c>
      <c r="N843" s="19"/>
      <c r="O843" s="19"/>
      <c r="P843" s="19"/>
      <c r="Q843" s="81">
        <f t="shared" si="163"/>
        <v>0</v>
      </c>
      <c r="R843" s="82">
        <f>IF(ISBLANK($B843),0,VLOOKUP($B843,Listen!$A$2:$C$45,2,FALSE))</f>
        <v>0</v>
      </c>
      <c r="S843" s="82">
        <f>IF(ISBLANK($B843),0,VLOOKUP($B843,Listen!$A$2:$C$45,3,FALSE))</f>
        <v>0</v>
      </c>
      <c r="T843" s="51">
        <f t="shared" si="155"/>
        <v>0</v>
      </c>
      <c r="U843" s="51">
        <f t="shared" si="154"/>
        <v>0</v>
      </c>
      <c r="V843" s="51">
        <f t="shared" si="154"/>
        <v>0</v>
      </c>
      <c r="W843" s="51">
        <f t="shared" si="154"/>
        <v>0</v>
      </c>
      <c r="X843" s="51">
        <f t="shared" si="154"/>
        <v>0</v>
      </c>
      <c r="Y843" s="51">
        <f t="shared" si="154"/>
        <v>0</v>
      </c>
      <c r="Z843" s="51">
        <f t="shared" si="154"/>
        <v>0</v>
      </c>
      <c r="AA843" s="53">
        <f t="shared" si="153"/>
        <v>0</v>
      </c>
      <c r="AB843" s="53">
        <f>IF(C843=A_Stammdaten!$B$12,D_SAV!$Q843-D_SAV!$AC843,HLOOKUP(A_Stammdaten!$B$12-1,$AD$4:$AJ$1000,ROW(C843)-3,FALSE)-$AC843)</f>
        <v>0</v>
      </c>
      <c r="AC843" s="53">
        <f>HLOOKUP(A_Stammdaten!$B$12,$AD$4:$AJ$1000,ROW(C843)-3,FALSE)</f>
        <v>0</v>
      </c>
      <c r="AD843" s="53">
        <f t="shared" si="156"/>
        <v>0</v>
      </c>
      <c r="AE843" s="53">
        <f t="shared" si="157"/>
        <v>0</v>
      </c>
      <c r="AF843" s="53">
        <f t="shared" si="158"/>
        <v>0</v>
      </c>
      <c r="AG843" s="53">
        <f t="shared" si="159"/>
        <v>0</v>
      </c>
      <c r="AH843" s="53">
        <f t="shared" si="160"/>
        <v>0</v>
      </c>
      <c r="AI843" s="53">
        <f t="shared" si="161"/>
        <v>0</v>
      </c>
      <c r="AJ843" s="53">
        <f t="shared" si="162"/>
        <v>0</v>
      </c>
    </row>
    <row r="844" spans="1:36" x14ac:dyDescent="0.25">
      <c r="A844" s="19"/>
      <c r="B844" s="19"/>
      <c r="C844" s="37"/>
      <c r="D844" s="19"/>
      <c r="E844" s="19"/>
      <c r="F844" s="19"/>
      <c r="G844" s="19"/>
      <c r="H844" s="19"/>
      <c r="I844" s="19"/>
      <c r="J844" s="19"/>
      <c r="K844" s="19"/>
      <c r="L844" s="19"/>
      <c r="M844" s="81">
        <f>IF(C844&gt;A_Stammdaten!$B$12,0,SUM(D844,E844,G844,I844:J844)-SUM(F844,H844,K844:L844))</f>
        <v>0</v>
      </c>
      <c r="N844" s="19"/>
      <c r="O844" s="19"/>
      <c r="P844" s="19"/>
      <c r="Q844" s="81">
        <f t="shared" si="163"/>
        <v>0</v>
      </c>
      <c r="R844" s="82">
        <f>IF(ISBLANK($B844),0,VLOOKUP($B844,Listen!$A$2:$C$45,2,FALSE))</f>
        <v>0</v>
      </c>
      <c r="S844" s="82">
        <f>IF(ISBLANK($B844),0,VLOOKUP($B844,Listen!$A$2:$C$45,3,FALSE))</f>
        <v>0</v>
      </c>
      <c r="T844" s="51">
        <f t="shared" si="155"/>
        <v>0</v>
      </c>
      <c r="U844" s="51">
        <f t="shared" si="154"/>
        <v>0</v>
      </c>
      <c r="V844" s="51">
        <f t="shared" si="154"/>
        <v>0</v>
      </c>
      <c r="W844" s="51">
        <f t="shared" si="154"/>
        <v>0</v>
      </c>
      <c r="X844" s="51">
        <f t="shared" si="154"/>
        <v>0</v>
      </c>
      <c r="Y844" s="51">
        <f t="shared" si="154"/>
        <v>0</v>
      </c>
      <c r="Z844" s="51">
        <f t="shared" si="154"/>
        <v>0</v>
      </c>
      <c r="AA844" s="53">
        <f t="shared" si="153"/>
        <v>0</v>
      </c>
      <c r="AB844" s="53">
        <f>IF(C844=A_Stammdaten!$B$12,D_SAV!$Q844-D_SAV!$AC844,HLOOKUP(A_Stammdaten!$B$12-1,$AD$4:$AJ$1000,ROW(C844)-3,FALSE)-$AC844)</f>
        <v>0</v>
      </c>
      <c r="AC844" s="53">
        <f>HLOOKUP(A_Stammdaten!$B$12,$AD$4:$AJ$1000,ROW(C844)-3,FALSE)</f>
        <v>0</v>
      </c>
      <c r="AD844" s="53">
        <f t="shared" si="156"/>
        <v>0</v>
      </c>
      <c r="AE844" s="53">
        <f t="shared" si="157"/>
        <v>0</v>
      </c>
      <c r="AF844" s="53">
        <f t="shared" si="158"/>
        <v>0</v>
      </c>
      <c r="AG844" s="53">
        <f t="shared" si="159"/>
        <v>0</v>
      </c>
      <c r="AH844" s="53">
        <f t="shared" si="160"/>
        <v>0</v>
      </c>
      <c r="AI844" s="53">
        <f t="shared" si="161"/>
        <v>0</v>
      </c>
      <c r="AJ844" s="53">
        <f t="shared" si="162"/>
        <v>0</v>
      </c>
    </row>
    <row r="845" spans="1:36" x14ac:dyDescent="0.25">
      <c r="A845" s="19"/>
      <c r="B845" s="19"/>
      <c r="C845" s="37"/>
      <c r="D845" s="19"/>
      <c r="E845" s="19"/>
      <c r="F845" s="19"/>
      <c r="G845" s="19"/>
      <c r="H845" s="19"/>
      <c r="I845" s="19"/>
      <c r="J845" s="19"/>
      <c r="K845" s="19"/>
      <c r="L845" s="19"/>
      <c r="M845" s="81">
        <f>IF(C845&gt;A_Stammdaten!$B$12,0,SUM(D845,E845,G845,I845:J845)-SUM(F845,H845,K845:L845))</f>
        <v>0</v>
      </c>
      <c r="N845" s="19"/>
      <c r="O845" s="19"/>
      <c r="P845" s="19"/>
      <c r="Q845" s="81">
        <f t="shared" si="163"/>
        <v>0</v>
      </c>
      <c r="R845" s="82">
        <f>IF(ISBLANK($B845),0,VLOOKUP($B845,Listen!$A$2:$C$45,2,FALSE))</f>
        <v>0</v>
      </c>
      <c r="S845" s="82">
        <f>IF(ISBLANK($B845),0,VLOOKUP($B845,Listen!$A$2:$C$45,3,FALSE))</f>
        <v>0</v>
      </c>
      <c r="T845" s="51">
        <f t="shared" si="155"/>
        <v>0</v>
      </c>
      <c r="U845" s="51">
        <f t="shared" si="154"/>
        <v>0</v>
      </c>
      <c r="V845" s="51">
        <f t="shared" si="154"/>
        <v>0</v>
      </c>
      <c r="W845" s="51">
        <f t="shared" si="154"/>
        <v>0</v>
      </c>
      <c r="X845" s="51">
        <f t="shared" si="154"/>
        <v>0</v>
      </c>
      <c r="Y845" s="51">
        <f t="shared" si="154"/>
        <v>0</v>
      </c>
      <c r="Z845" s="51">
        <f t="shared" si="154"/>
        <v>0</v>
      </c>
      <c r="AA845" s="53">
        <f t="shared" si="153"/>
        <v>0</v>
      </c>
      <c r="AB845" s="53">
        <f>IF(C845=A_Stammdaten!$B$12,D_SAV!$Q845-D_SAV!$AC845,HLOOKUP(A_Stammdaten!$B$12-1,$AD$4:$AJ$1000,ROW(C845)-3,FALSE)-$AC845)</f>
        <v>0</v>
      </c>
      <c r="AC845" s="53">
        <f>HLOOKUP(A_Stammdaten!$B$12,$AD$4:$AJ$1000,ROW(C845)-3,FALSE)</f>
        <v>0</v>
      </c>
      <c r="AD845" s="53">
        <f t="shared" si="156"/>
        <v>0</v>
      </c>
      <c r="AE845" s="53">
        <f t="shared" si="157"/>
        <v>0</v>
      </c>
      <c r="AF845" s="53">
        <f t="shared" si="158"/>
        <v>0</v>
      </c>
      <c r="AG845" s="53">
        <f t="shared" si="159"/>
        <v>0</v>
      </c>
      <c r="AH845" s="53">
        <f t="shared" si="160"/>
        <v>0</v>
      </c>
      <c r="AI845" s="53">
        <f t="shared" si="161"/>
        <v>0</v>
      </c>
      <c r="AJ845" s="53">
        <f t="shared" si="162"/>
        <v>0</v>
      </c>
    </row>
    <row r="846" spans="1:36" x14ac:dyDescent="0.25">
      <c r="A846" s="19"/>
      <c r="B846" s="19"/>
      <c r="C846" s="37"/>
      <c r="D846" s="19"/>
      <c r="E846" s="19"/>
      <c r="F846" s="19"/>
      <c r="G846" s="19"/>
      <c r="H846" s="19"/>
      <c r="I846" s="19"/>
      <c r="J846" s="19"/>
      <c r="K846" s="19"/>
      <c r="L846" s="19"/>
      <c r="M846" s="81">
        <f>IF(C846&gt;A_Stammdaten!$B$12,0,SUM(D846,E846,G846,I846:J846)-SUM(F846,H846,K846:L846))</f>
        <v>0</v>
      </c>
      <c r="N846" s="19"/>
      <c r="O846" s="19"/>
      <c r="P846" s="19"/>
      <c r="Q846" s="81">
        <f t="shared" si="163"/>
        <v>0</v>
      </c>
      <c r="R846" s="82">
        <f>IF(ISBLANK($B846),0,VLOOKUP($B846,Listen!$A$2:$C$45,2,FALSE))</f>
        <v>0</v>
      </c>
      <c r="S846" s="82">
        <f>IF(ISBLANK($B846),0,VLOOKUP($B846,Listen!$A$2:$C$45,3,FALSE))</f>
        <v>0</v>
      </c>
      <c r="T846" s="51">
        <f t="shared" si="155"/>
        <v>0</v>
      </c>
      <c r="U846" s="51">
        <f t="shared" si="154"/>
        <v>0</v>
      </c>
      <c r="V846" s="51">
        <f t="shared" si="154"/>
        <v>0</v>
      </c>
      <c r="W846" s="51">
        <f t="shared" si="154"/>
        <v>0</v>
      </c>
      <c r="X846" s="51">
        <f t="shared" si="154"/>
        <v>0</v>
      </c>
      <c r="Y846" s="51">
        <f t="shared" si="154"/>
        <v>0</v>
      </c>
      <c r="Z846" s="51">
        <f t="shared" si="154"/>
        <v>0</v>
      </c>
      <c r="AA846" s="53">
        <f t="shared" si="153"/>
        <v>0</v>
      </c>
      <c r="AB846" s="53">
        <f>IF(C846=A_Stammdaten!$B$12,D_SAV!$Q846-D_SAV!$AC846,HLOOKUP(A_Stammdaten!$B$12-1,$AD$4:$AJ$1000,ROW(C846)-3,FALSE)-$AC846)</f>
        <v>0</v>
      </c>
      <c r="AC846" s="53">
        <f>HLOOKUP(A_Stammdaten!$B$12,$AD$4:$AJ$1000,ROW(C846)-3,FALSE)</f>
        <v>0</v>
      </c>
      <c r="AD846" s="53">
        <f t="shared" si="156"/>
        <v>0</v>
      </c>
      <c r="AE846" s="53">
        <f t="shared" si="157"/>
        <v>0</v>
      </c>
      <c r="AF846" s="53">
        <f t="shared" si="158"/>
        <v>0</v>
      </c>
      <c r="AG846" s="53">
        <f t="shared" si="159"/>
        <v>0</v>
      </c>
      <c r="AH846" s="53">
        <f t="shared" si="160"/>
        <v>0</v>
      </c>
      <c r="AI846" s="53">
        <f t="shared" si="161"/>
        <v>0</v>
      </c>
      <c r="AJ846" s="53">
        <f t="shared" si="162"/>
        <v>0</v>
      </c>
    </row>
    <row r="847" spans="1:36" x14ac:dyDescent="0.25">
      <c r="A847" s="19"/>
      <c r="B847" s="19"/>
      <c r="C847" s="37"/>
      <c r="D847" s="19"/>
      <c r="E847" s="19"/>
      <c r="F847" s="19"/>
      <c r="G847" s="19"/>
      <c r="H847" s="19"/>
      <c r="I847" s="19"/>
      <c r="J847" s="19"/>
      <c r="K847" s="19"/>
      <c r="L847" s="19"/>
      <c r="M847" s="81">
        <f>IF(C847&gt;A_Stammdaten!$B$12,0,SUM(D847,E847,G847,I847:J847)-SUM(F847,H847,K847:L847))</f>
        <v>0</v>
      </c>
      <c r="N847" s="19"/>
      <c r="O847" s="19"/>
      <c r="P847" s="19"/>
      <c r="Q847" s="81">
        <f t="shared" si="163"/>
        <v>0</v>
      </c>
      <c r="R847" s="82">
        <f>IF(ISBLANK($B847),0,VLOOKUP($B847,Listen!$A$2:$C$45,2,FALSE))</f>
        <v>0</v>
      </c>
      <c r="S847" s="82">
        <f>IF(ISBLANK($B847),0,VLOOKUP($B847,Listen!$A$2:$C$45,3,FALSE))</f>
        <v>0</v>
      </c>
      <c r="T847" s="51">
        <f t="shared" si="155"/>
        <v>0</v>
      </c>
      <c r="U847" s="51">
        <f t="shared" si="154"/>
        <v>0</v>
      </c>
      <c r="V847" s="51">
        <f t="shared" si="154"/>
        <v>0</v>
      </c>
      <c r="W847" s="51">
        <f t="shared" si="154"/>
        <v>0</v>
      </c>
      <c r="X847" s="51">
        <f t="shared" si="154"/>
        <v>0</v>
      </c>
      <c r="Y847" s="51">
        <f t="shared" si="154"/>
        <v>0</v>
      </c>
      <c r="Z847" s="51">
        <f t="shared" si="154"/>
        <v>0</v>
      </c>
      <c r="AA847" s="53">
        <f t="shared" si="153"/>
        <v>0</v>
      </c>
      <c r="AB847" s="53">
        <f>IF(C847=A_Stammdaten!$B$12,D_SAV!$Q847-D_SAV!$AC847,HLOOKUP(A_Stammdaten!$B$12-1,$AD$4:$AJ$1000,ROW(C847)-3,FALSE)-$AC847)</f>
        <v>0</v>
      </c>
      <c r="AC847" s="53">
        <f>HLOOKUP(A_Stammdaten!$B$12,$AD$4:$AJ$1000,ROW(C847)-3,FALSE)</f>
        <v>0</v>
      </c>
      <c r="AD847" s="53">
        <f t="shared" si="156"/>
        <v>0</v>
      </c>
      <c r="AE847" s="53">
        <f t="shared" si="157"/>
        <v>0</v>
      </c>
      <c r="AF847" s="53">
        <f t="shared" si="158"/>
        <v>0</v>
      </c>
      <c r="AG847" s="53">
        <f t="shared" si="159"/>
        <v>0</v>
      </c>
      <c r="AH847" s="53">
        <f t="shared" si="160"/>
        <v>0</v>
      </c>
      <c r="AI847" s="53">
        <f t="shared" si="161"/>
        <v>0</v>
      </c>
      <c r="AJ847" s="53">
        <f t="shared" si="162"/>
        <v>0</v>
      </c>
    </row>
    <row r="848" spans="1:36" x14ac:dyDescent="0.25">
      <c r="A848" s="19"/>
      <c r="B848" s="19"/>
      <c r="C848" s="37"/>
      <c r="D848" s="19"/>
      <c r="E848" s="19"/>
      <c r="F848" s="19"/>
      <c r="G848" s="19"/>
      <c r="H848" s="19"/>
      <c r="I848" s="19"/>
      <c r="J848" s="19"/>
      <c r="K848" s="19"/>
      <c r="L848" s="19"/>
      <c r="M848" s="81">
        <f>IF(C848&gt;A_Stammdaten!$B$12,0,SUM(D848,E848,G848,I848:J848)-SUM(F848,H848,K848:L848))</f>
        <v>0</v>
      </c>
      <c r="N848" s="19"/>
      <c r="O848" s="19"/>
      <c r="P848" s="19"/>
      <c r="Q848" s="81">
        <f t="shared" si="163"/>
        <v>0</v>
      </c>
      <c r="R848" s="82">
        <f>IF(ISBLANK($B848),0,VLOOKUP($B848,Listen!$A$2:$C$45,2,FALSE))</f>
        <v>0</v>
      </c>
      <c r="S848" s="82">
        <f>IF(ISBLANK($B848),0,VLOOKUP($B848,Listen!$A$2:$C$45,3,FALSE))</f>
        <v>0</v>
      </c>
      <c r="T848" s="51">
        <f t="shared" si="155"/>
        <v>0</v>
      </c>
      <c r="U848" s="51">
        <f t="shared" si="154"/>
        <v>0</v>
      </c>
      <c r="V848" s="51">
        <f t="shared" si="154"/>
        <v>0</v>
      </c>
      <c r="W848" s="51">
        <f t="shared" si="154"/>
        <v>0</v>
      </c>
      <c r="X848" s="51">
        <f t="shared" si="154"/>
        <v>0</v>
      </c>
      <c r="Y848" s="51">
        <f t="shared" si="154"/>
        <v>0</v>
      </c>
      <c r="Z848" s="51">
        <f t="shared" si="154"/>
        <v>0</v>
      </c>
      <c r="AA848" s="53">
        <f t="shared" si="153"/>
        <v>0</v>
      </c>
      <c r="AB848" s="53">
        <f>IF(C848=A_Stammdaten!$B$12,D_SAV!$Q848-D_SAV!$AC848,HLOOKUP(A_Stammdaten!$B$12-1,$AD$4:$AJ$1000,ROW(C848)-3,FALSE)-$AC848)</f>
        <v>0</v>
      </c>
      <c r="AC848" s="53">
        <f>HLOOKUP(A_Stammdaten!$B$12,$AD$4:$AJ$1000,ROW(C848)-3,FALSE)</f>
        <v>0</v>
      </c>
      <c r="AD848" s="53">
        <f t="shared" si="156"/>
        <v>0</v>
      </c>
      <c r="AE848" s="53">
        <f t="shared" si="157"/>
        <v>0</v>
      </c>
      <c r="AF848" s="53">
        <f t="shared" si="158"/>
        <v>0</v>
      </c>
      <c r="AG848" s="53">
        <f t="shared" si="159"/>
        <v>0</v>
      </c>
      <c r="AH848" s="53">
        <f t="shared" si="160"/>
        <v>0</v>
      </c>
      <c r="AI848" s="53">
        <f t="shared" si="161"/>
        <v>0</v>
      </c>
      <c r="AJ848" s="53">
        <f t="shared" si="162"/>
        <v>0</v>
      </c>
    </row>
    <row r="849" spans="1:36" x14ac:dyDescent="0.25">
      <c r="A849" s="19"/>
      <c r="B849" s="19"/>
      <c r="C849" s="37"/>
      <c r="D849" s="19"/>
      <c r="E849" s="19"/>
      <c r="F849" s="19"/>
      <c r="G849" s="19"/>
      <c r="H849" s="19"/>
      <c r="I849" s="19"/>
      <c r="J849" s="19"/>
      <c r="K849" s="19"/>
      <c r="L849" s="19"/>
      <c r="M849" s="81">
        <f>IF(C849&gt;A_Stammdaten!$B$12,0,SUM(D849,E849,G849,I849:J849)-SUM(F849,H849,K849:L849))</f>
        <v>0</v>
      </c>
      <c r="N849" s="19"/>
      <c r="O849" s="19"/>
      <c r="P849" s="19"/>
      <c r="Q849" s="81">
        <f t="shared" si="163"/>
        <v>0</v>
      </c>
      <c r="R849" s="82">
        <f>IF(ISBLANK($B849),0,VLOOKUP($B849,Listen!$A$2:$C$45,2,FALSE))</f>
        <v>0</v>
      </c>
      <c r="S849" s="82">
        <f>IF(ISBLANK($B849),0,VLOOKUP($B849,Listen!$A$2:$C$45,3,FALSE))</f>
        <v>0</v>
      </c>
      <c r="T849" s="51">
        <f t="shared" si="155"/>
        <v>0</v>
      </c>
      <c r="U849" s="51">
        <f t="shared" si="154"/>
        <v>0</v>
      </c>
      <c r="V849" s="51">
        <f t="shared" si="154"/>
        <v>0</v>
      </c>
      <c r="W849" s="51">
        <f t="shared" si="154"/>
        <v>0</v>
      </c>
      <c r="X849" s="51">
        <f t="shared" si="154"/>
        <v>0</v>
      </c>
      <c r="Y849" s="51">
        <f t="shared" si="154"/>
        <v>0</v>
      </c>
      <c r="Z849" s="51">
        <f t="shared" si="154"/>
        <v>0</v>
      </c>
      <c r="AA849" s="53">
        <f t="shared" si="153"/>
        <v>0</v>
      </c>
      <c r="AB849" s="53">
        <f>IF(C849=A_Stammdaten!$B$12,D_SAV!$Q849-D_SAV!$AC849,HLOOKUP(A_Stammdaten!$B$12-1,$AD$4:$AJ$1000,ROW(C849)-3,FALSE)-$AC849)</f>
        <v>0</v>
      </c>
      <c r="AC849" s="53">
        <f>HLOOKUP(A_Stammdaten!$B$12,$AD$4:$AJ$1000,ROW(C849)-3,FALSE)</f>
        <v>0</v>
      </c>
      <c r="AD849" s="53">
        <f t="shared" si="156"/>
        <v>0</v>
      </c>
      <c r="AE849" s="53">
        <f t="shared" si="157"/>
        <v>0</v>
      </c>
      <c r="AF849" s="53">
        <f t="shared" si="158"/>
        <v>0</v>
      </c>
      <c r="AG849" s="53">
        <f t="shared" si="159"/>
        <v>0</v>
      </c>
      <c r="AH849" s="53">
        <f t="shared" si="160"/>
        <v>0</v>
      </c>
      <c r="AI849" s="53">
        <f t="shared" si="161"/>
        <v>0</v>
      </c>
      <c r="AJ849" s="53">
        <f t="shared" si="162"/>
        <v>0</v>
      </c>
    </row>
    <row r="850" spans="1:36" x14ac:dyDescent="0.25">
      <c r="A850" s="19"/>
      <c r="B850" s="19"/>
      <c r="C850" s="37"/>
      <c r="D850" s="19"/>
      <c r="E850" s="19"/>
      <c r="F850" s="19"/>
      <c r="G850" s="19"/>
      <c r="H850" s="19"/>
      <c r="I850" s="19"/>
      <c r="J850" s="19"/>
      <c r="K850" s="19"/>
      <c r="L850" s="19"/>
      <c r="M850" s="81">
        <f>IF(C850&gt;A_Stammdaten!$B$12,0,SUM(D850,E850,G850,I850:J850)-SUM(F850,H850,K850:L850))</f>
        <v>0</v>
      </c>
      <c r="N850" s="19"/>
      <c r="O850" s="19"/>
      <c r="P850" s="19"/>
      <c r="Q850" s="81">
        <f t="shared" si="163"/>
        <v>0</v>
      </c>
      <c r="R850" s="82">
        <f>IF(ISBLANK($B850),0,VLOOKUP($B850,Listen!$A$2:$C$45,2,FALSE))</f>
        <v>0</v>
      </c>
      <c r="S850" s="82">
        <f>IF(ISBLANK($B850),0,VLOOKUP($B850,Listen!$A$2:$C$45,3,FALSE))</f>
        <v>0</v>
      </c>
      <c r="T850" s="51">
        <f t="shared" si="155"/>
        <v>0</v>
      </c>
      <c r="U850" s="51">
        <f t="shared" si="154"/>
        <v>0</v>
      </c>
      <c r="V850" s="51">
        <f t="shared" si="154"/>
        <v>0</v>
      </c>
      <c r="W850" s="51">
        <f t="shared" si="154"/>
        <v>0</v>
      </c>
      <c r="X850" s="51">
        <f t="shared" si="154"/>
        <v>0</v>
      </c>
      <c r="Y850" s="51">
        <f t="shared" si="154"/>
        <v>0</v>
      </c>
      <c r="Z850" s="51">
        <f t="shared" si="154"/>
        <v>0</v>
      </c>
      <c r="AA850" s="53">
        <f t="shared" si="153"/>
        <v>0</v>
      </c>
      <c r="AB850" s="53">
        <f>IF(C850=A_Stammdaten!$B$12,D_SAV!$Q850-D_SAV!$AC850,HLOOKUP(A_Stammdaten!$B$12-1,$AD$4:$AJ$1000,ROW(C850)-3,FALSE)-$AC850)</f>
        <v>0</v>
      </c>
      <c r="AC850" s="53">
        <f>HLOOKUP(A_Stammdaten!$B$12,$AD$4:$AJ$1000,ROW(C850)-3,FALSE)</f>
        <v>0</v>
      </c>
      <c r="AD850" s="53">
        <f t="shared" si="156"/>
        <v>0</v>
      </c>
      <c r="AE850" s="53">
        <f t="shared" si="157"/>
        <v>0</v>
      </c>
      <c r="AF850" s="53">
        <f t="shared" si="158"/>
        <v>0</v>
      </c>
      <c r="AG850" s="53">
        <f t="shared" si="159"/>
        <v>0</v>
      </c>
      <c r="AH850" s="53">
        <f t="shared" si="160"/>
        <v>0</v>
      </c>
      <c r="AI850" s="53">
        <f t="shared" si="161"/>
        <v>0</v>
      </c>
      <c r="AJ850" s="53">
        <f t="shared" si="162"/>
        <v>0</v>
      </c>
    </row>
    <row r="851" spans="1:36" x14ac:dyDescent="0.25">
      <c r="A851" s="19"/>
      <c r="B851" s="19"/>
      <c r="C851" s="37"/>
      <c r="D851" s="19"/>
      <c r="E851" s="19"/>
      <c r="F851" s="19"/>
      <c r="G851" s="19"/>
      <c r="H851" s="19"/>
      <c r="I851" s="19"/>
      <c r="J851" s="19"/>
      <c r="K851" s="19"/>
      <c r="L851" s="19"/>
      <c r="M851" s="81">
        <f>IF(C851&gt;A_Stammdaten!$B$12,0,SUM(D851,E851,G851,I851:J851)-SUM(F851,H851,K851:L851))</f>
        <v>0</v>
      </c>
      <c r="N851" s="19"/>
      <c r="O851" s="19"/>
      <c r="P851" s="19"/>
      <c r="Q851" s="81">
        <f t="shared" si="163"/>
        <v>0</v>
      </c>
      <c r="R851" s="82">
        <f>IF(ISBLANK($B851),0,VLOOKUP($B851,Listen!$A$2:$C$45,2,FALSE))</f>
        <v>0</v>
      </c>
      <c r="S851" s="82">
        <f>IF(ISBLANK($B851),0,VLOOKUP($B851,Listen!$A$2:$C$45,3,FALSE))</f>
        <v>0</v>
      </c>
      <c r="T851" s="51">
        <f t="shared" si="155"/>
        <v>0</v>
      </c>
      <c r="U851" s="51">
        <f t="shared" si="154"/>
        <v>0</v>
      </c>
      <c r="V851" s="51">
        <f t="shared" si="154"/>
        <v>0</v>
      </c>
      <c r="W851" s="51">
        <f t="shared" si="154"/>
        <v>0</v>
      </c>
      <c r="X851" s="51">
        <f t="shared" si="154"/>
        <v>0</v>
      </c>
      <c r="Y851" s="51">
        <f t="shared" si="154"/>
        <v>0</v>
      </c>
      <c r="Z851" s="51">
        <f t="shared" si="154"/>
        <v>0</v>
      </c>
      <c r="AA851" s="53">
        <f t="shared" si="153"/>
        <v>0</v>
      </c>
      <c r="AB851" s="53">
        <f>IF(C851=A_Stammdaten!$B$12,D_SAV!$Q851-D_SAV!$AC851,HLOOKUP(A_Stammdaten!$B$12-1,$AD$4:$AJ$1000,ROW(C851)-3,FALSE)-$AC851)</f>
        <v>0</v>
      </c>
      <c r="AC851" s="53">
        <f>HLOOKUP(A_Stammdaten!$B$12,$AD$4:$AJ$1000,ROW(C851)-3,FALSE)</f>
        <v>0</v>
      </c>
      <c r="AD851" s="53">
        <f t="shared" si="156"/>
        <v>0</v>
      </c>
      <c r="AE851" s="53">
        <f t="shared" si="157"/>
        <v>0</v>
      </c>
      <c r="AF851" s="53">
        <f t="shared" si="158"/>
        <v>0</v>
      </c>
      <c r="AG851" s="53">
        <f t="shared" si="159"/>
        <v>0</v>
      </c>
      <c r="AH851" s="53">
        <f t="shared" si="160"/>
        <v>0</v>
      </c>
      <c r="AI851" s="53">
        <f t="shared" si="161"/>
        <v>0</v>
      </c>
      <c r="AJ851" s="53">
        <f t="shared" si="162"/>
        <v>0</v>
      </c>
    </row>
    <row r="852" spans="1:36" x14ac:dyDescent="0.25">
      <c r="A852" s="19"/>
      <c r="B852" s="19"/>
      <c r="C852" s="37"/>
      <c r="D852" s="19"/>
      <c r="E852" s="19"/>
      <c r="F852" s="19"/>
      <c r="G852" s="19"/>
      <c r="H852" s="19"/>
      <c r="I852" s="19"/>
      <c r="J852" s="19"/>
      <c r="K852" s="19"/>
      <c r="L852" s="19"/>
      <c r="M852" s="81">
        <f>IF(C852&gt;A_Stammdaten!$B$12,0,SUM(D852,E852,G852,I852:J852)-SUM(F852,H852,K852:L852))</f>
        <v>0</v>
      </c>
      <c r="N852" s="19"/>
      <c r="O852" s="19"/>
      <c r="P852" s="19"/>
      <c r="Q852" s="81">
        <f t="shared" si="163"/>
        <v>0</v>
      </c>
      <c r="R852" s="82">
        <f>IF(ISBLANK($B852),0,VLOOKUP($B852,Listen!$A$2:$C$45,2,FALSE))</f>
        <v>0</v>
      </c>
      <c r="S852" s="82">
        <f>IF(ISBLANK($B852),0,VLOOKUP($B852,Listen!$A$2:$C$45,3,FALSE))</f>
        <v>0</v>
      </c>
      <c r="T852" s="51">
        <f t="shared" si="155"/>
        <v>0</v>
      </c>
      <c r="U852" s="51">
        <f t="shared" si="154"/>
        <v>0</v>
      </c>
      <c r="V852" s="51">
        <f t="shared" si="154"/>
        <v>0</v>
      </c>
      <c r="W852" s="51">
        <f t="shared" si="154"/>
        <v>0</v>
      </c>
      <c r="X852" s="51">
        <f t="shared" si="154"/>
        <v>0</v>
      </c>
      <c r="Y852" s="51">
        <f t="shared" si="154"/>
        <v>0</v>
      </c>
      <c r="Z852" s="51">
        <f t="shared" si="154"/>
        <v>0</v>
      </c>
      <c r="AA852" s="53">
        <f t="shared" si="153"/>
        <v>0</v>
      </c>
      <c r="AB852" s="53">
        <f>IF(C852=A_Stammdaten!$B$12,D_SAV!$Q852-D_SAV!$AC852,HLOOKUP(A_Stammdaten!$B$12-1,$AD$4:$AJ$1000,ROW(C852)-3,FALSE)-$AC852)</f>
        <v>0</v>
      </c>
      <c r="AC852" s="53">
        <f>HLOOKUP(A_Stammdaten!$B$12,$AD$4:$AJ$1000,ROW(C852)-3,FALSE)</f>
        <v>0</v>
      </c>
      <c r="AD852" s="53">
        <f t="shared" si="156"/>
        <v>0</v>
      </c>
      <c r="AE852" s="53">
        <f t="shared" si="157"/>
        <v>0</v>
      </c>
      <c r="AF852" s="53">
        <f t="shared" si="158"/>
        <v>0</v>
      </c>
      <c r="AG852" s="53">
        <f t="shared" si="159"/>
        <v>0</v>
      </c>
      <c r="AH852" s="53">
        <f t="shared" si="160"/>
        <v>0</v>
      </c>
      <c r="AI852" s="53">
        <f t="shared" si="161"/>
        <v>0</v>
      </c>
      <c r="AJ852" s="53">
        <f t="shared" si="162"/>
        <v>0</v>
      </c>
    </row>
    <row r="853" spans="1:36" x14ac:dyDescent="0.25">
      <c r="A853" s="19"/>
      <c r="B853" s="19"/>
      <c r="C853" s="37"/>
      <c r="D853" s="19"/>
      <c r="E853" s="19"/>
      <c r="F853" s="19"/>
      <c r="G853" s="19"/>
      <c r="H853" s="19"/>
      <c r="I853" s="19"/>
      <c r="J853" s="19"/>
      <c r="K853" s="19"/>
      <c r="L853" s="19"/>
      <c r="M853" s="81">
        <f>IF(C853&gt;A_Stammdaten!$B$12,0,SUM(D853,E853,G853,I853:J853)-SUM(F853,H853,K853:L853))</f>
        <v>0</v>
      </c>
      <c r="N853" s="19"/>
      <c r="O853" s="19"/>
      <c r="P853" s="19"/>
      <c r="Q853" s="81">
        <f t="shared" si="163"/>
        <v>0</v>
      </c>
      <c r="R853" s="82">
        <f>IF(ISBLANK($B853),0,VLOOKUP($B853,Listen!$A$2:$C$45,2,FALSE))</f>
        <v>0</v>
      </c>
      <c r="S853" s="82">
        <f>IF(ISBLANK($B853),0,VLOOKUP($B853,Listen!$A$2:$C$45,3,FALSE))</f>
        <v>0</v>
      </c>
      <c r="T853" s="51">
        <f t="shared" si="155"/>
        <v>0</v>
      </c>
      <c r="U853" s="51">
        <f t="shared" si="154"/>
        <v>0</v>
      </c>
      <c r="V853" s="51">
        <f t="shared" si="154"/>
        <v>0</v>
      </c>
      <c r="W853" s="51">
        <f t="shared" si="154"/>
        <v>0</v>
      </c>
      <c r="X853" s="51">
        <f t="shared" si="154"/>
        <v>0</v>
      </c>
      <c r="Y853" s="51">
        <f t="shared" si="154"/>
        <v>0</v>
      </c>
      <c r="Z853" s="51">
        <f t="shared" si="154"/>
        <v>0</v>
      </c>
      <c r="AA853" s="53">
        <f t="shared" si="153"/>
        <v>0</v>
      </c>
      <c r="AB853" s="53">
        <f>IF(C853=A_Stammdaten!$B$12,D_SAV!$Q853-D_SAV!$AC853,HLOOKUP(A_Stammdaten!$B$12-1,$AD$4:$AJ$1000,ROW(C853)-3,FALSE)-$AC853)</f>
        <v>0</v>
      </c>
      <c r="AC853" s="53">
        <f>HLOOKUP(A_Stammdaten!$B$12,$AD$4:$AJ$1000,ROW(C853)-3,FALSE)</f>
        <v>0</v>
      </c>
      <c r="AD853" s="53">
        <f t="shared" si="156"/>
        <v>0</v>
      </c>
      <c r="AE853" s="53">
        <f t="shared" si="157"/>
        <v>0</v>
      </c>
      <c r="AF853" s="53">
        <f t="shared" si="158"/>
        <v>0</v>
      </c>
      <c r="AG853" s="53">
        <f t="shared" si="159"/>
        <v>0</v>
      </c>
      <c r="AH853" s="53">
        <f t="shared" si="160"/>
        <v>0</v>
      </c>
      <c r="AI853" s="53">
        <f t="shared" si="161"/>
        <v>0</v>
      </c>
      <c r="AJ853" s="53">
        <f t="shared" si="162"/>
        <v>0</v>
      </c>
    </row>
    <row r="854" spans="1:36" x14ac:dyDescent="0.25">
      <c r="A854" s="19"/>
      <c r="B854" s="19"/>
      <c r="C854" s="37"/>
      <c r="D854" s="19"/>
      <c r="E854" s="19"/>
      <c r="F854" s="19"/>
      <c r="G854" s="19"/>
      <c r="H854" s="19"/>
      <c r="I854" s="19"/>
      <c r="J854" s="19"/>
      <c r="K854" s="19"/>
      <c r="L854" s="19"/>
      <c r="M854" s="81">
        <f>IF(C854&gt;A_Stammdaten!$B$12,0,SUM(D854,E854,G854,I854:J854)-SUM(F854,H854,K854:L854))</f>
        <v>0</v>
      </c>
      <c r="N854" s="19"/>
      <c r="O854" s="19"/>
      <c r="P854" s="19"/>
      <c r="Q854" s="81">
        <f t="shared" si="163"/>
        <v>0</v>
      </c>
      <c r="R854" s="82">
        <f>IF(ISBLANK($B854),0,VLOOKUP($B854,Listen!$A$2:$C$45,2,FALSE))</f>
        <v>0</v>
      </c>
      <c r="S854" s="82">
        <f>IF(ISBLANK($B854),0,VLOOKUP($B854,Listen!$A$2:$C$45,3,FALSE))</f>
        <v>0</v>
      </c>
      <c r="T854" s="51">
        <f t="shared" si="155"/>
        <v>0</v>
      </c>
      <c r="U854" s="51">
        <f t="shared" si="154"/>
        <v>0</v>
      </c>
      <c r="V854" s="51">
        <f t="shared" si="154"/>
        <v>0</v>
      </c>
      <c r="W854" s="51">
        <f t="shared" si="154"/>
        <v>0</v>
      </c>
      <c r="X854" s="51">
        <f t="shared" si="154"/>
        <v>0</v>
      </c>
      <c r="Y854" s="51">
        <f t="shared" si="154"/>
        <v>0</v>
      </c>
      <c r="Z854" s="51">
        <f t="shared" si="154"/>
        <v>0</v>
      </c>
      <c r="AA854" s="53">
        <f t="shared" si="153"/>
        <v>0</v>
      </c>
      <c r="AB854" s="53">
        <f>IF(C854=A_Stammdaten!$B$12,D_SAV!$Q854-D_SAV!$AC854,HLOOKUP(A_Stammdaten!$B$12-1,$AD$4:$AJ$1000,ROW(C854)-3,FALSE)-$AC854)</f>
        <v>0</v>
      </c>
      <c r="AC854" s="53">
        <f>HLOOKUP(A_Stammdaten!$B$12,$AD$4:$AJ$1000,ROW(C854)-3,FALSE)</f>
        <v>0</v>
      </c>
      <c r="AD854" s="53">
        <f t="shared" si="156"/>
        <v>0</v>
      </c>
      <c r="AE854" s="53">
        <f t="shared" si="157"/>
        <v>0</v>
      </c>
      <c r="AF854" s="53">
        <f t="shared" si="158"/>
        <v>0</v>
      </c>
      <c r="AG854" s="53">
        <f t="shared" si="159"/>
        <v>0</v>
      </c>
      <c r="AH854" s="53">
        <f t="shared" si="160"/>
        <v>0</v>
      </c>
      <c r="AI854" s="53">
        <f t="shared" si="161"/>
        <v>0</v>
      </c>
      <c r="AJ854" s="53">
        <f t="shared" si="162"/>
        <v>0</v>
      </c>
    </row>
    <row r="855" spans="1:36" x14ac:dyDescent="0.25">
      <c r="A855" s="19"/>
      <c r="B855" s="19"/>
      <c r="C855" s="37"/>
      <c r="D855" s="19"/>
      <c r="E855" s="19"/>
      <c r="F855" s="19"/>
      <c r="G855" s="19"/>
      <c r="H855" s="19"/>
      <c r="I855" s="19"/>
      <c r="J855" s="19"/>
      <c r="K855" s="19"/>
      <c r="L855" s="19"/>
      <c r="M855" s="81">
        <f>IF(C855&gt;A_Stammdaten!$B$12,0,SUM(D855,E855,G855,I855:J855)-SUM(F855,H855,K855:L855))</f>
        <v>0</v>
      </c>
      <c r="N855" s="19"/>
      <c r="O855" s="19"/>
      <c r="P855" s="19"/>
      <c r="Q855" s="81">
        <f t="shared" si="163"/>
        <v>0</v>
      </c>
      <c r="R855" s="82">
        <f>IF(ISBLANK($B855),0,VLOOKUP($B855,Listen!$A$2:$C$45,2,FALSE))</f>
        <v>0</v>
      </c>
      <c r="S855" s="82">
        <f>IF(ISBLANK($B855),0,VLOOKUP($B855,Listen!$A$2:$C$45,3,FALSE))</f>
        <v>0</v>
      </c>
      <c r="T855" s="51">
        <f t="shared" si="155"/>
        <v>0</v>
      </c>
      <c r="U855" s="51">
        <f t="shared" si="154"/>
        <v>0</v>
      </c>
      <c r="V855" s="51">
        <f t="shared" si="154"/>
        <v>0</v>
      </c>
      <c r="W855" s="51">
        <f t="shared" si="154"/>
        <v>0</v>
      </c>
      <c r="X855" s="51">
        <f t="shared" si="154"/>
        <v>0</v>
      </c>
      <c r="Y855" s="51">
        <f t="shared" si="154"/>
        <v>0</v>
      </c>
      <c r="Z855" s="51">
        <f t="shared" si="154"/>
        <v>0</v>
      </c>
      <c r="AA855" s="53">
        <f t="shared" si="153"/>
        <v>0</v>
      </c>
      <c r="AB855" s="53">
        <f>IF(C855=A_Stammdaten!$B$12,D_SAV!$Q855-D_SAV!$AC855,HLOOKUP(A_Stammdaten!$B$12-1,$AD$4:$AJ$1000,ROW(C855)-3,FALSE)-$AC855)</f>
        <v>0</v>
      </c>
      <c r="AC855" s="53">
        <f>HLOOKUP(A_Stammdaten!$B$12,$AD$4:$AJ$1000,ROW(C855)-3,FALSE)</f>
        <v>0</v>
      </c>
      <c r="AD855" s="53">
        <f t="shared" si="156"/>
        <v>0</v>
      </c>
      <c r="AE855" s="53">
        <f t="shared" si="157"/>
        <v>0</v>
      </c>
      <c r="AF855" s="53">
        <f t="shared" si="158"/>
        <v>0</v>
      </c>
      <c r="AG855" s="53">
        <f t="shared" si="159"/>
        <v>0</v>
      </c>
      <c r="AH855" s="53">
        <f t="shared" si="160"/>
        <v>0</v>
      </c>
      <c r="AI855" s="53">
        <f t="shared" si="161"/>
        <v>0</v>
      </c>
      <c r="AJ855" s="53">
        <f t="shared" si="162"/>
        <v>0</v>
      </c>
    </row>
    <row r="856" spans="1:36" x14ac:dyDescent="0.25">
      <c r="A856" s="19"/>
      <c r="B856" s="19"/>
      <c r="C856" s="37"/>
      <c r="D856" s="19"/>
      <c r="E856" s="19"/>
      <c r="F856" s="19"/>
      <c r="G856" s="19"/>
      <c r="H856" s="19"/>
      <c r="I856" s="19"/>
      <c r="J856" s="19"/>
      <c r="K856" s="19"/>
      <c r="L856" s="19"/>
      <c r="M856" s="81">
        <f>IF(C856&gt;A_Stammdaten!$B$12,0,SUM(D856,E856,G856,I856:J856)-SUM(F856,H856,K856:L856))</f>
        <v>0</v>
      </c>
      <c r="N856" s="19"/>
      <c r="O856" s="19"/>
      <c r="P856" s="19"/>
      <c r="Q856" s="81">
        <f t="shared" si="163"/>
        <v>0</v>
      </c>
      <c r="R856" s="82">
        <f>IF(ISBLANK($B856),0,VLOOKUP($B856,Listen!$A$2:$C$45,2,FALSE))</f>
        <v>0</v>
      </c>
      <c r="S856" s="82">
        <f>IF(ISBLANK($B856),0,VLOOKUP($B856,Listen!$A$2:$C$45,3,FALSE))</f>
        <v>0</v>
      </c>
      <c r="T856" s="51">
        <f t="shared" si="155"/>
        <v>0</v>
      </c>
      <c r="U856" s="51">
        <f t="shared" si="154"/>
        <v>0</v>
      </c>
      <c r="V856" s="51">
        <f t="shared" si="154"/>
        <v>0</v>
      </c>
      <c r="W856" s="51">
        <f t="shared" si="154"/>
        <v>0</v>
      </c>
      <c r="X856" s="51">
        <f t="shared" si="154"/>
        <v>0</v>
      </c>
      <c r="Y856" s="51">
        <f t="shared" si="154"/>
        <v>0</v>
      </c>
      <c r="Z856" s="51">
        <f t="shared" si="154"/>
        <v>0</v>
      </c>
      <c r="AA856" s="53">
        <f t="shared" si="153"/>
        <v>0</v>
      </c>
      <c r="AB856" s="53">
        <f>IF(C856=A_Stammdaten!$B$12,D_SAV!$Q856-D_SAV!$AC856,HLOOKUP(A_Stammdaten!$B$12-1,$AD$4:$AJ$1000,ROW(C856)-3,FALSE)-$AC856)</f>
        <v>0</v>
      </c>
      <c r="AC856" s="53">
        <f>HLOOKUP(A_Stammdaten!$B$12,$AD$4:$AJ$1000,ROW(C856)-3,FALSE)</f>
        <v>0</v>
      </c>
      <c r="AD856" s="53">
        <f t="shared" si="156"/>
        <v>0</v>
      </c>
      <c r="AE856" s="53">
        <f t="shared" si="157"/>
        <v>0</v>
      </c>
      <c r="AF856" s="53">
        <f t="shared" si="158"/>
        <v>0</v>
      </c>
      <c r="AG856" s="53">
        <f t="shared" si="159"/>
        <v>0</v>
      </c>
      <c r="AH856" s="53">
        <f t="shared" si="160"/>
        <v>0</v>
      </c>
      <c r="AI856" s="53">
        <f t="shared" si="161"/>
        <v>0</v>
      </c>
      <c r="AJ856" s="53">
        <f t="shared" si="162"/>
        <v>0</v>
      </c>
    </row>
    <row r="857" spans="1:36" x14ac:dyDescent="0.25">
      <c r="A857" s="19"/>
      <c r="B857" s="19"/>
      <c r="C857" s="37"/>
      <c r="D857" s="19"/>
      <c r="E857" s="19"/>
      <c r="F857" s="19"/>
      <c r="G857" s="19"/>
      <c r="H857" s="19"/>
      <c r="I857" s="19"/>
      <c r="J857" s="19"/>
      <c r="K857" s="19"/>
      <c r="L857" s="19"/>
      <c r="M857" s="81">
        <f>IF(C857&gt;A_Stammdaten!$B$12,0,SUM(D857,E857,G857,I857:J857)-SUM(F857,H857,K857:L857))</f>
        <v>0</v>
      </c>
      <c r="N857" s="19"/>
      <c r="O857" s="19"/>
      <c r="P857" s="19"/>
      <c r="Q857" s="81">
        <f t="shared" si="163"/>
        <v>0</v>
      </c>
      <c r="R857" s="82">
        <f>IF(ISBLANK($B857),0,VLOOKUP($B857,Listen!$A$2:$C$45,2,FALSE))</f>
        <v>0</v>
      </c>
      <c r="S857" s="82">
        <f>IF(ISBLANK($B857),0,VLOOKUP($B857,Listen!$A$2:$C$45,3,FALSE))</f>
        <v>0</v>
      </c>
      <c r="T857" s="51">
        <f t="shared" si="155"/>
        <v>0</v>
      </c>
      <c r="U857" s="51">
        <f t="shared" si="154"/>
        <v>0</v>
      </c>
      <c r="V857" s="51">
        <f t="shared" si="154"/>
        <v>0</v>
      </c>
      <c r="W857" s="51">
        <f t="shared" si="154"/>
        <v>0</v>
      </c>
      <c r="X857" s="51">
        <f t="shared" si="154"/>
        <v>0</v>
      </c>
      <c r="Y857" s="51">
        <f t="shared" si="154"/>
        <v>0</v>
      </c>
      <c r="Z857" s="51">
        <f t="shared" si="154"/>
        <v>0</v>
      </c>
      <c r="AA857" s="53">
        <f t="shared" si="153"/>
        <v>0</v>
      </c>
      <c r="AB857" s="53">
        <f>IF(C857=A_Stammdaten!$B$12,D_SAV!$Q857-D_SAV!$AC857,HLOOKUP(A_Stammdaten!$B$12-1,$AD$4:$AJ$1000,ROW(C857)-3,FALSE)-$AC857)</f>
        <v>0</v>
      </c>
      <c r="AC857" s="53">
        <f>HLOOKUP(A_Stammdaten!$B$12,$AD$4:$AJ$1000,ROW(C857)-3,FALSE)</f>
        <v>0</v>
      </c>
      <c r="AD857" s="53">
        <f t="shared" si="156"/>
        <v>0</v>
      </c>
      <c r="AE857" s="53">
        <f t="shared" si="157"/>
        <v>0</v>
      </c>
      <c r="AF857" s="53">
        <f t="shared" si="158"/>
        <v>0</v>
      </c>
      <c r="AG857" s="53">
        <f t="shared" si="159"/>
        <v>0</v>
      </c>
      <c r="AH857" s="53">
        <f t="shared" si="160"/>
        <v>0</v>
      </c>
      <c r="AI857" s="53">
        <f t="shared" si="161"/>
        <v>0</v>
      </c>
      <c r="AJ857" s="53">
        <f t="shared" si="162"/>
        <v>0</v>
      </c>
    </row>
    <row r="858" spans="1:36" x14ac:dyDescent="0.25">
      <c r="A858" s="19"/>
      <c r="B858" s="19"/>
      <c r="C858" s="37"/>
      <c r="D858" s="19"/>
      <c r="E858" s="19"/>
      <c r="F858" s="19"/>
      <c r="G858" s="19"/>
      <c r="H858" s="19"/>
      <c r="I858" s="19"/>
      <c r="J858" s="19"/>
      <c r="K858" s="19"/>
      <c r="L858" s="19"/>
      <c r="M858" s="81">
        <f>IF(C858&gt;A_Stammdaten!$B$12,0,SUM(D858,E858,G858,I858:J858)-SUM(F858,H858,K858:L858))</f>
        <v>0</v>
      </c>
      <c r="N858" s="19"/>
      <c r="O858" s="19"/>
      <c r="P858" s="19"/>
      <c r="Q858" s="81">
        <f t="shared" si="163"/>
        <v>0</v>
      </c>
      <c r="R858" s="82">
        <f>IF(ISBLANK($B858),0,VLOOKUP($B858,Listen!$A$2:$C$45,2,FALSE))</f>
        <v>0</v>
      </c>
      <c r="S858" s="82">
        <f>IF(ISBLANK($B858),0,VLOOKUP($B858,Listen!$A$2:$C$45,3,FALSE))</f>
        <v>0</v>
      </c>
      <c r="T858" s="51">
        <f t="shared" si="155"/>
        <v>0</v>
      </c>
      <c r="U858" s="51">
        <f t="shared" si="154"/>
        <v>0</v>
      </c>
      <c r="V858" s="51">
        <f t="shared" si="154"/>
        <v>0</v>
      </c>
      <c r="W858" s="51">
        <f t="shared" si="154"/>
        <v>0</v>
      </c>
      <c r="X858" s="51">
        <f t="shared" si="154"/>
        <v>0</v>
      </c>
      <c r="Y858" s="51">
        <f t="shared" si="154"/>
        <v>0</v>
      </c>
      <c r="Z858" s="51">
        <f t="shared" si="154"/>
        <v>0</v>
      </c>
      <c r="AA858" s="53">
        <f t="shared" si="153"/>
        <v>0</v>
      </c>
      <c r="AB858" s="53">
        <f>IF(C858=A_Stammdaten!$B$12,D_SAV!$Q858-D_SAV!$AC858,HLOOKUP(A_Stammdaten!$B$12-1,$AD$4:$AJ$1000,ROW(C858)-3,FALSE)-$AC858)</f>
        <v>0</v>
      </c>
      <c r="AC858" s="53">
        <f>HLOOKUP(A_Stammdaten!$B$12,$AD$4:$AJ$1000,ROW(C858)-3,FALSE)</f>
        <v>0</v>
      </c>
      <c r="AD858" s="53">
        <f t="shared" si="156"/>
        <v>0</v>
      </c>
      <c r="AE858" s="53">
        <f t="shared" si="157"/>
        <v>0</v>
      </c>
      <c r="AF858" s="53">
        <f t="shared" si="158"/>
        <v>0</v>
      </c>
      <c r="AG858" s="53">
        <f t="shared" si="159"/>
        <v>0</v>
      </c>
      <c r="AH858" s="53">
        <f t="shared" si="160"/>
        <v>0</v>
      </c>
      <c r="AI858" s="53">
        <f t="shared" si="161"/>
        <v>0</v>
      </c>
      <c r="AJ858" s="53">
        <f t="shared" si="162"/>
        <v>0</v>
      </c>
    </row>
    <row r="859" spans="1:36" x14ac:dyDescent="0.25">
      <c r="A859" s="19"/>
      <c r="B859" s="19"/>
      <c r="C859" s="37"/>
      <c r="D859" s="19"/>
      <c r="E859" s="19"/>
      <c r="F859" s="19"/>
      <c r="G859" s="19"/>
      <c r="H859" s="19"/>
      <c r="I859" s="19"/>
      <c r="J859" s="19"/>
      <c r="K859" s="19"/>
      <c r="L859" s="19"/>
      <c r="M859" s="81">
        <f>IF(C859&gt;A_Stammdaten!$B$12,0,SUM(D859,E859,G859,I859:J859)-SUM(F859,H859,K859:L859))</f>
        <v>0</v>
      </c>
      <c r="N859" s="19"/>
      <c r="O859" s="19"/>
      <c r="P859" s="19"/>
      <c r="Q859" s="81">
        <f t="shared" si="163"/>
        <v>0</v>
      </c>
      <c r="R859" s="82">
        <f>IF(ISBLANK($B859),0,VLOOKUP($B859,Listen!$A$2:$C$45,2,FALSE))</f>
        <v>0</v>
      </c>
      <c r="S859" s="82">
        <f>IF(ISBLANK($B859),0,VLOOKUP($B859,Listen!$A$2:$C$45,3,FALSE))</f>
        <v>0</v>
      </c>
      <c r="T859" s="51">
        <f t="shared" si="155"/>
        <v>0</v>
      </c>
      <c r="U859" s="51">
        <f t="shared" si="154"/>
        <v>0</v>
      </c>
      <c r="V859" s="51">
        <f t="shared" si="154"/>
        <v>0</v>
      </c>
      <c r="W859" s="51">
        <f t="shared" si="154"/>
        <v>0</v>
      </c>
      <c r="X859" s="51">
        <f t="shared" si="154"/>
        <v>0</v>
      </c>
      <c r="Y859" s="51">
        <f t="shared" si="154"/>
        <v>0</v>
      </c>
      <c r="Z859" s="51">
        <f t="shared" si="154"/>
        <v>0</v>
      </c>
      <c r="AA859" s="53">
        <f t="shared" si="153"/>
        <v>0</v>
      </c>
      <c r="AB859" s="53">
        <f>IF(C859=A_Stammdaten!$B$12,D_SAV!$Q859-D_SAV!$AC859,HLOOKUP(A_Stammdaten!$B$12-1,$AD$4:$AJ$1000,ROW(C859)-3,FALSE)-$AC859)</f>
        <v>0</v>
      </c>
      <c r="AC859" s="53">
        <f>HLOOKUP(A_Stammdaten!$B$12,$AD$4:$AJ$1000,ROW(C859)-3,FALSE)</f>
        <v>0</v>
      </c>
      <c r="AD859" s="53">
        <f t="shared" si="156"/>
        <v>0</v>
      </c>
      <c r="AE859" s="53">
        <f t="shared" si="157"/>
        <v>0</v>
      </c>
      <c r="AF859" s="53">
        <f t="shared" si="158"/>
        <v>0</v>
      </c>
      <c r="AG859" s="53">
        <f t="shared" si="159"/>
        <v>0</v>
      </c>
      <c r="AH859" s="53">
        <f t="shared" si="160"/>
        <v>0</v>
      </c>
      <c r="AI859" s="53">
        <f t="shared" si="161"/>
        <v>0</v>
      </c>
      <c r="AJ859" s="53">
        <f t="shared" si="162"/>
        <v>0</v>
      </c>
    </row>
    <row r="860" spans="1:36" x14ac:dyDescent="0.25">
      <c r="A860" s="19"/>
      <c r="B860" s="19"/>
      <c r="C860" s="37"/>
      <c r="D860" s="19"/>
      <c r="E860" s="19"/>
      <c r="F860" s="19"/>
      <c r="G860" s="19"/>
      <c r="H860" s="19"/>
      <c r="I860" s="19"/>
      <c r="J860" s="19"/>
      <c r="K860" s="19"/>
      <c r="L860" s="19"/>
      <c r="M860" s="81">
        <f>IF(C860&gt;A_Stammdaten!$B$12,0,SUM(D860,E860,G860,I860:J860)-SUM(F860,H860,K860:L860))</f>
        <v>0</v>
      </c>
      <c r="N860" s="19"/>
      <c r="O860" s="19"/>
      <c r="P860" s="19"/>
      <c r="Q860" s="81">
        <f t="shared" si="163"/>
        <v>0</v>
      </c>
      <c r="R860" s="82">
        <f>IF(ISBLANK($B860),0,VLOOKUP($B860,Listen!$A$2:$C$45,2,FALSE))</f>
        <v>0</v>
      </c>
      <c r="S860" s="82">
        <f>IF(ISBLANK($B860),0,VLOOKUP($B860,Listen!$A$2:$C$45,3,FALSE))</f>
        <v>0</v>
      </c>
      <c r="T860" s="51">
        <f t="shared" si="155"/>
        <v>0</v>
      </c>
      <c r="U860" s="51">
        <f t="shared" si="154"/>
        <v>0</v>
      </c>
      <c r="V860" s="51">
        <f t="shared" si="154"/>
        <v>0</v>
      </c>
      <c r="W860" s="51">
        <f t="shared" si="154"/>
        <v>0</v>
      </c>
      <c r="X860" s="51">
        <f t="shared" si="154"/>
        <v>0</v>
      </c>
      <c r="Y860" s="51">
        <f t="shared" si="154"/>
        <v>0</v>
      </c>
      <c r="Z860" s="51">
        <f t="shared" si="154"/>
        <v>0</v>
      </c>
      <c r="AA860" s="53">
        <f t="shared" si="153"/>
        <v>0</v>
      </c>
      <c r="AB860" s="53">
        <f>IF(C860=A_Stammdaten!$B$12,D_SAV!$Q860-D_SAV!$AC860,HLOOKUP(A_Stammdaten!$B$12-1,$AD$4:$AJ$1000,ROW(C860)-3,FALSE)-$AC860)</f>
        <v>0</v>
      </c>
      <c r="AC860" s="53">
        <f>HLOOKUP(A_Stammdaten!$B$12,$AD$4:$AJ$1000,ROW(C860)-3,FALSE)</f>
        <v>0</v>
      </c>
      <c r="AD860" s="53">
        <f t="shared" si="156"/>
        <v>0</v>
      </c>
      <c r="AE860" s="53">
        <f t="shared" si="157"/>
        <v>0</v>
      </c>
      <c r="AF860" s="53">
        <f t="shared" si="158"/>
        <v>0</v>
      </c>
      <c r="AG860" s="53">
        <f t="shared" si="159"/>
        <v>0</v>
      </c>
      <c r="AH860" s="53">
        <f t="shared" si="160"/>
        <v>0</v>
      </c>
      <c r="AI860" s="53">
        <f t="shared" si="161"/>
        <v>0</v>
      </c>
      <c r="AJ860" s="53">
        <f t="shared" si="162"/>
        <v>0</v>
      </c>
    </row>
    <row r="861" spans="1:36" x14ac:dyDescent="0.25">
      <c r="A861" s="19"/>
      <c r="B861" s="19"/>
      <c r="C861" s="37"/>
      <c r="D861" s="19"/>
      <c r="E861" s="19"/>
      <c r="F861" s="19"/>
      <c r="G861" s="19"/>
      <c r="H861" s="19"/>
      <c r="I861" s="19"/>
      <c r="J861" s="19"/>
      <c r="K861" s="19"/>
      <c r="L861" s="19"/>
      <c r="M861" s="81">
        <f>IF(C861&gt;A_Stammdaten!$B$12,0,SUM(D861,E861,G861,I861:J861)-SUM(F861,H861,K861:L861))</f>
        <v>0</v>
      </c>
      <c r="N861" s="19"/>
      <c r="O861" s="19"/>
      <c r="P861" s="19"/>
      <c r="Q861" s="81">
        <f t="shared" si="163"/>
        <v>0</v>
      </c>
      <c r="R861" s="82">
        <f>IF(ISBLANK($B861),0,VLOOKUP($B861,Listen!$A$2:$C$45,2,FALSE))</f>
        <v>0</v>
      </c>
      <c r="S861" s="82">
        <f>IF(ISBLANK($B861),0,VLOOKUP($B861,Listen!$A$2:$C$45,3,FALSE))</f>
        <v>0</v>
      </c>
      <c r="T861" s="51">
        <f t="shared" si="155"/>
        <v>0</v>
      </c>
      <c r="U861" s="51">
        <f t="shared" si="154"/>
        <v>0</v>
      </c>
      <c r="V861" s="51">
        <f t="shared" si="154"/>
        <v>0</v>
      </c>
      <c r="W861" s="51">
        <f t="shared" si="154"/>
        <v>0</v>
      </c>
      <c r="X861" s="51">
        <f t="shared" si="154"/>
        <v>0</v>
      </c>
      <c r="Y861" s="51">
        <f t="shared" si="154"/>
        <v>0</v>
      </c>
      <c r="Z861" s="51">
        <f t="shared" si="154"/>
        <v>0</v>
      </c>
      <c r="AA861" s="53">
        <f t="shared" si="153"/>
        <v>0</v>
      </c>
      <c r="AB861" s="53">
        <f>IF(C861=A_Stammdaten!$B$12,D_SAV!$Q861-D_SAV!$AC861,HLOOKUP(A_Stammdaten!$B$12-1,$AD$4:$AJ$1000,ROW(C861)-3,FALSE)-$AC861)</f>
        <v>0</v>
      </c>
      <c r="AC861" s="53">
        <f>HLOOKUP(A_Stammdaten!$B$12,$AD$4:$AJ$1000,ROW(C861)-3,FALSE)</f>
        <v>0</v>
      </c>
      <c r="AD861" s="53">
        <f t="shared" si="156"/>
        <v>0</v>
      </c>
      <c r="AE861" s="53">
        <f t="shared" si="157"/>
        <v>0</v>
      </c>
      <c r="AF861" s="53">
        <f t="shared" si="158"/>
        <v>0</v>
      </c>
      <c r="AG861" s="53">
        <f t="shared" si="159"/>
        <v>0</v>
      </c>
      <c r="AH861" s="53">
        <f t="shared" si="160"/>
        <v>0</v>
      </c>
      <c r="AI861" s="53">
        <f t="shared" si="161"/>
        <v>0</v>
      </c>
      <c r="AJ861" s="53">
        <f t="shared" si="162"/>
        <v>0</v>
      </c>
    </row>
    <row r="862" spans="1:36" x14ac:dyDescent="0.25">
      <c r="A862" s="19"/>
      <c r="B862" s="19"/>
      <c r="C862" s="37"/>
      <c r="D862" s="19"/>
      <c r="E862" s="19"/>
      <c r="F862" s="19"/>
      <c r="G862" s="19"/>
      <c r="H862" s="19"/>
      <c r="I862" s="19"/>
      <c r="J862" s="19"/>
      <c r="K862" s="19"/>
      <c r="L862" s="19"/>
      <c r="M862" s="81">
        <f>IF(C862&gt;A_Stammdaten!$B$12,0,SUM(D862,E862,G862,I862:J862)-SUM(F862,H862,K862:L862))</f>
        <v>0</v>
      </c>
      <c r="N862" s="19"/>
      <c r="O862" s="19"/>
      <c r="P862" s="19"/>
      <c r="Q862" s="81">
        <f t="shared" si="163"/>
        <v>0</v>
      </c>
      <c r="R862" s="82">
        <f>IF(ISBLANK($B862),0,VLOOKUP($B862,Listen!$A$2:$C$45,2,FALSE))</f>
        <v>0</v>
      </c>
      <c r="S862" s="82">
        <f>IF(ISBLANK($B862),0,VLOOKUP($B862,Listen!$A$2:$C$45,3,FALSE))</f>
        <v>0</v>
      </c>
      <c r="T862" s="51">
        <f t="shared" si="155"/>
        <v>0</v>
      </c>
      <c r="U862" s="51">
        <f t="shared" si="154"/>
        <v>0</v>
      </c>
      <c r="V862" s="51">
        <f t="shared" si="154"/>
        <v>0</v>
      </c>
      <c r="W862" s="51">
        <f t="shared" si="154"/>
        <v>0</v>
      </c>
      <c r="X862" s="51">
        <f t="shared" si="154"/>
        <v>0</v>
      </c>
      <c r="Y862" s="51">
        <f t="shared" si="154"/>
        <v>0</v>
      </c>
      <c r="Z862" s="51">
        <f t="shared" si="154"/>
        <v>0</v>
      </c>
      <c r="AA862" s="53">
        <f t="shared" si="153"/>
        <v>0</v>
      </c>
      <c r="AB862" s="53">
        <f>IF(C862=A_Stammdaten!$B$12,D_SAV!$Q862-D_SAV!$AC862,HLOOKUP(A_Stammdaten!$B$12-1,$AD$4:$AJ$1000,ROW(C862)-3,FALSE)-$AC862)</f>
        <v>0</v>
      </c>
      <c r="AC862" s="53">
        <f>HLOOKUP(A_Stammdaten!$B$12,$AD$4:$AJ$1000,ROW(C862)-3,FALSE)</f>
        <v>0</v>
      </c>
      <c r="AD862" s="53">
        <f t="shared" si="156"/>
        <v>0</v>
      </c>
      <c r="AE862" s="53">
        <f t="shared" si="157"/>
        <v>0</v>
      </c>
      <c r="AF862" s="53">
        <f t="shared" si="158"/>
        <v>0</v>
      </c>
      <c r="AG862" s="53">
        <f t="shared" si="159"/>
        <v>0</v>
      </c>
      <c r="AH862" s="53">
        <f t="shared" si="160"/>
        <v>0</v>
      </c>
      <c r="AI862" s="53">
        <f t="shared" si="161"/>
        <v>0</v>
      </c>
      <c r="AJ862" s="53">
        <f t="shared" si="162"/>
        <v>0</v>
      </c>
    </row>
    <row r="863" spans="1:36" x14ac:dyDescent="0.25">
      <c r="A863" s="19"/>
      <c r="B863" s="19"/>
      <c r="C863" s="37"/>
      <c r="D863" s="19"/>
      <c r="E863" s="19"/>
      <c r="F863" s="19"/>
      <c r="G863" s="19"/>
      <c r="H863" s="19"/>
      <c r="I863" s="19"/>
      <c r="J863" s="19"/>
      <c r="K863" s="19"/>
      <c r="L863" s="19"/>
      <c r="M863" s="81">
        <f>IF(C863&gt;A_Stammdaten!$B$12,0,SUM(D863,E863,G863,I863:J863)-SUM(F863,H863,K863:L863))</f>
        <v>0</v>
      </c>
      <c r="N863" s="19"/>
      <c r="O863" s="19"/>
      <c r="P863" s="19"/>
      <c r="Q863" s="81">
        <f t="shared" si="163"/>
        <v>0</v>
      </c>
      <c r="R863" s="82">
        <f>IF(ISBLANK($B863),0,VLOOKUP($B863,Listen!$A$2:$C$45,2,FALSE))</f>
        <v>0</v>
      </c>
      <c r="S863" s="82">
        <f>IF(ISBLANK($B863),0,VLOOKUP($B863,Listen!$A$2:$C$45,3,FALSE))</f>
        <v>0</v>
      </c>
      <c r="T863" s="51">
        <f t="shared" si="155"/>
        <v>0</v>
      </c>
      <c r="U863" s="51">
        <f t="shared" si="154"/>
        <v>0</v>
      </c>
      <c r="V863" s="51">
        <f t="shared" si="154"/>
        <v>0</v>
      </c>
      <c r="W863" s="51">
        <f t="shared" si="154"/>
        <v>0</v>
      </c>
      <c r="X863" s="51">
        <f t="shared" si="154"/>
        <v>0</v>
      </c>
      <c r="Y863" s="51">
        <f t="shared" si="154"/>
        <v>0</v>
      </c>
      <c r="Z863" s="51">
        <f t="shared" si="154"/>
        <v>0</v>
      </c>
      <c r="AA863" s="53">
        <f t="shared" si="153"/>
        <v>0</v>
      </c>
      <c r="AB863" s="53">
        <f>IF(C863=A_Stammdaten!$B$12,D_SAV!$Q863-D_SAV!$AC863,HLOOKUP(A_Stammdaten!$B$12-1,$AD$4:$AJ$1000,ROW(C863)-3,FALSE)-$AC863)</f>
        <v>0</v>
      </c>
      <c r="AC863" s="53">
        <f>HLOOKUP(A_Stammdaten!$B$12,$AD$4:$AJ$1000,ROW(C863)-3,FALSE)</f>
        <v>0</v>
      </c>
      <c r="AD863" s="53">
        <f t="shared" si="156"/>
        <v>0</v>
      </c>
      <c r="AE863" s="53">
        <f t="shared" si="157"/>
        <v>0</v>
      </c>
      <c r="AF863" s="53">
        <f t="shared" si="158"/>
        <v>0</v>
      </c>
      <c r="AG863" s="53">
        <f t="shared" si="159"/>
        <v>0</v>
      </c>
      <c r="AH863" s="53">
        <f t="shared" si="160"/>
        <v>0</v>
      </c>
      <c r="AI863" s="53">
        <f t="shared" si="161"/>
        <v>0</v>
      </c>
      <c r="AJ863" s="53">
        <f t="shared" si="162"/>
        <v>0</v>
      </c>
    </row>
    <row r="864" spans="1:36" x14ac:dyDescent="0.25">
      <c r="A864" s="19"/>
      <c r="B864" s="19"/>
      <c r="C864" s="37"/>
      <c r="D864" s="19"/>
      <c r="E864" s="19"/>
      <c r="F864" s="19"/>
      <c r="G864" s="19"/>
      <c r="H864" s="19"/>
      <c r="I864" s="19"/>
      <c r="J864" s="19"/>
      <c r="K864" s="19"/>
      <c r="L864" s="19"/>
      <c r="M864" s="81">
        <f>IF(C864&gt;A_Stammdaten!$B$12,0,SUM(D864,E864,G864,I864:J864)-SUM(F864,H864,K864:L864))</f>
        <v>0</v>
      </c>
      <c r="N864" s="19"/>
      <c r="O864" s="19"/>
      <c r="P864" s="19"/>
      <c r="Q864" s="81">
        <f t="shared" si="163"/>
        <v>0</v>
      </c>
      <c r="R864" s="82">
        <f>IF(ISBLANK($B864),0,VLOOKUP($B864,Listen!$A$2:$C$45,2,FALSE))</f>
        <v>0</v>
      </c>
      <c r="S864" s="82">
        <f>IF(ISBLANK($B864),0,VLOOKUP($B864,Listen!$A$2:$C$45,3,FALSE))</f>
        <v>0</v>
      </c>
      <c r="T864" s="51">
        <f t="shared" si="155"/>
        <v>0</v>
      </c>
      <c r="U864" s="51">
        <f t="shared" si="154"/>
        <v>0</v>
      </c>
      <c r="V864" s="51">
        <f t="shared" si="154"/>
        <v>0</v>
      </c>
      <c r="W864" s="51">
        <f t="shared" si="154"/>
        <v>0</v>
      </c>
      <c r="X864" s="51">
        <f t="shared" si="154"/>
        <v>0</v>
      </c>
      <c r="Y864" s="51">
        <f t="shared" si="154"/>
        <v>0</v>
      </c>
      <c r="Z864" s="51">
        <f t="shared" si="154"/>
        <v>0</v>
      </c>
      <c r="AA864" s="53">
        <f t="shared" si="153"/>
        <v>0</v>
      </c>
      <c r="AB864" s="53">
        <f>IF(C864=A_Stammdaten!$B$12,D_SAV!$Q864-D_SAV!$AC864,HLOOKUP(A_Stammdaten!$B$12-1,$AD$4:$AJ$1000,ROW(C864)-3,FALSE)-$AC864)</f>
        <v>0</v>
      </c>
      <c r="AC864" s="53">
        <f>HLOOKUP(A_Stammdaten!$B$12,$AD$4:$AJ$1000,ROW(C864)-3,FALSE)</f>
        <v>0</v>
      </c>
      <c r="AD864" s="53">
        <f t="shared" si="156"/>
        <v>0</v>
      </c>
      <c r="AE864" s="53">
        <f t="shared" si="157"/>
        <v>0</v>
      </c>
      <c r="AF864" s="53">
        <f t="shared" si="158"/>
        <v>0</v>
      </c>
      <c r="AG864" s="53">
        <f t="shared" si="159"/>
        <v>0</v>
      </c>
      <c r="AH864" s="53">
        <f t="shared" si="160"/>
        <v>0</v>
      </c>
      <c r="AI864" s="53">
        <f t="shared" si="161"/>
        <v>0</v>
      </c>
      <c r="AJ864" s="53">
        <f t="shared" si="162"/>
        <v>0</v>
      </c>
    </row>
    <row r="865" spans="1:36" x14ac:dyDescent="0.25">
      <c r="A865" s="19"/>
      <c r="B865" s="19"/>
      <c r="C865" s="37"/>
      <c r="D865" s="19"/>
      <c r="E865" s="19"/>
      <c r="F865" s="19"/>
      <c r="G865" s="19"/>
      <c r="H865" s="19"/>
      <c r="I865" s="19"/>
      <c r="J865" s="19"/>
      <c r="K865" s="19"/>
      <c r="L865" s="19"/>
      <c r="M865" s="81">
        <f>IF(C865&gt;A_Stammdaten!$B$12,0,SUM(D865,E865,G865,I865:J865)-SUM(F865,H865,K865:L865))</f>
        <v>0</v>
      </c>
      <c r="N865" s="19"/>
      <c r="O865" s="19"/>
      <c r="P865" s="19"/>
      <c r="Q865" s="81">
        <f t="shared" si="163"/>
        <v>0</v>
      </c>
      <c r="R865" s="82">
        <f>IF(ISBLANK($B865),0,VLOOKUP($B865,Listen!$A$2:$C$45,2,FALSE))</f>
        <v>0</v>
      </c>
      <c r="S865" s="82">
        <f>IF(ISBLANK($B865),0,VLOOKUP($B865,Listen!$A$2:$C$45,3,FALSE))</f>
        <v>0</v>
      </c>
      <c r="T865" s="51">
        <f t="shared" si="155"/>
        <v>0</v>
      </c>
      <c r="U865" s="51">
        <f t="shared" si="154"/>
        <v>0</v>
      </c>
      <c r="V865" s="51">
        <f t="shared" si="154"/>
        <v>0</v>
      </c>
      <c r="W865" s="51">
        <f t="shared" si="154"/>
        <v>0</v>
      </c>
      <c r="X865" s="51">
        <f t="shared" si="154"/>
        <v>0</v>
      </c>
      <c r="Y865" s="51">
        <f t="shared" si="154"/>
        <v>0</v>
      </c>
      <c r="Z865" s="51">
        <f t="shared" si="154"/>
        <v>0</v>
      </c>
      <c r="AA865" s="53">
        <f t="shared" si="153"/>
        <v>0</v>
      </c>
      <c r="AB865" s="53">
        <f>IF(C865=A_Stammdaten!$B$12,D_SAV!$Q865-D_SAV!$AC865,HLOOKUP(A_Stammdaten!$B$12-1,$AD$4:$AJ$1000,ROW(C865)-3,FALSE)-$AC865)</f>
        <v>0</v>
      </c>
      <c r="AC865" s="53">
        <f>HLOOKUP(A_Stammdaten!$B$12,$AD$4:$AJ$1000,ROW(C865)-3,FALSE)</f>
        <v>0</v>
      </c>
      <c r="AD865" s="53">
        <f t="shared" si="156"/>
        <v>0</v>
      </c>
      <c r="AE865" s="53">
        <f t="shared" si="157"/>
        <v>0</v>
      </c>
      <c r="AF865" s="53">
        <f t="shared" si="158"/>
        <v>0</v>
      </c>
      <c r="AG865" s="53">
        <f t="shared" si="159"/>
        <v>0</v>
      </c>
      <c r="AH865" s="53">
        <f t="shared" si="160"/>
        <v>0</v>
      </c>
      <c r="AI865" s="53">
        <f t="shared" si="161"/>
        <v>0</v>
      </c>
      <c r="AJ865" s="53">
        <f t="shared" si="162"/>
        <v>0</v>
      </c>
    </row>
    <row r="866" spans="1:36" x14ac:dyDescent="0.25">
      <c r="A866" s="19"/>
      <c r="B866" s="19"/>
      <c r="C866" s="37"/>
      <c r="D866" s="19"/>
      <c r="E866" s="19"/>
      <c r="F866" s="19"/>
      <c r="G866" s="19"/>
      <c r="H866" s="19"/>
      <c r="I866" s="19"/>
      <c r="J866" s="19"/>
      <c r="K866" s="19"/>
      <c r="L866" s="19"/>
      <c r="M866" s="81">
        <f>IF(C866&gt;A_Stammdaten!$B$12,0,SUM(D866,E866,G866,I866:J866)-SUM(F866,H866,K866:L866))</f>
        <v>0</v>
      </c>
      <c r="N866" s="19"/>
      <c r="O866" s="19"/>
      <c r="P866" s="19"/>
      <c r="Q866" s="81">
        <f t="shared" si="163"/>
        <v>0</v>
      </c>
      <c r="R866" s="82">
        <f>IF(ISBLANK($B866),0,VLOOKUP($B866,Listen!$A$2:$C$45,2,FALSE))</f>
        <v>0</v>
      </c>
      <c r="S866" s="82">
        <f>IF(ISBLANK($B866),0,VLOOKUP($B866,Listen!$A$2:$C$45,3,FALSE))</f>
        <v>0</v>
      </c>
      <c r="T866" s="51">
        <f t="shared" si="155"/>
        <v>0</v>
      </c>
      <c r="U866" s="51">
        <f t="shared" si="154"/>
        <v>0</v>
      </c>
      <c r="V866" s="51">
        <f t="shared" si="154"/>
        <v>0</v>
      </c>
      <c r="W866" s="51">
        <f t="shared" si="154"/>
        <v>0</v>
      </c>
      <c r="X866" s="51">
        <f t="shared" si="154"/>
        <v>0</v>
      </c>
      <c r="Y866" s="51">
        <f t="shared" si="154"/>
        <v>0</v>
      </c>
      <c r="Z866" s="51">
        <f t="shared" si="154"/>
        <v>0</v>
      </c>
      <c r="AA866" s="53">
        <f t="shared" si="153"/>
        <v>0</v>
      </c>
      <c r="AB866" s="53">
        <f>IF(C866=A_Stammdaten!$B$12,D_SAV!$Q866-D_SAV!$AC866,HLOOKUP(A_Stammdaten!$B$12-1,$AD$4:$AJ$1000,ROW(C866)-3,FALSE)-$AC866)</f>
        <v>0</v>
      </c>
      <c r="AC866" s="53">
        <f>HLOOKUP(A_Stammdaten!$B$12,$AD$4:$AJ$1000,ROW(C866)-3,FALSE)</f>
        <v>0</v>
      </c>
      <c r="AD866" s="53">
        <f t="shared" si="156"/>
        <v>0</v>
      </c>
      <c r="AE866" s="53">
        <f t="shared" si="157"/>
        <v>0</v>
      </c>
      <c r="AF866" s="53">
        <f t="shared" si="158"/>
        <v>0</v>
      </c>
      <c r="AG866" s="53">
        <f t="shared" si="159"/>
        <v>0</v>
      </c>
      <c r="AH866" s="53">
        <f t="shared" si="160"/>
        <v>0</v>
      </c>
      <c r="AI866" s="53">
        <f t="shared" si="161"/>
        <v>0</v>
      </c>
      <c r="AJ866" s="53">
        <f t="shared" si="162"/>
        <v>0</v>
      </c>
    </row>
    <row r="867" spans="1:36" x14ac:dyDescent="0.25">
      <c r="A867" s="19"/>
      <c r="B867" s="19"/>
      <c r="C867" s="37"/>
      <c r="D867" s="19"/>
      <c r="E867" s="19"/>
      <c r="F867" s="19"/>
      <c r="G867" s="19"/>
      <c r="H867" s="19"/>
      <c r="I867" s="19"/>
      <c r="J867" s="19"/>
      <c r="K867" s="19"/>
      <c r="L867" s="19"/>
      <c r="M867" s="81">
        <f>IF(C867&gt;A_Stammdaten!$B$12,0,SUM(D867,E867,G867,I867:J867)-SUM(F867,H867,K867:L867))</f>
        <v>0</v>
      </c>
      <c r="N867" s="19"/>
      <c r="O867" s="19"/>
      <c r="P867" s="19"/>
      <c r="Q867" s="81">
        <f t="shared" si="163"/>
        <v>0</v>
      </c>
      <c r="R867" s="82">
        <f>IF(ISBLANK($B867),0,VLOOKUP($B867,Listen!$A$2:$C$45,2,FALSE))</f>
        <v>0</v>
      </c>
      <c r="S867" s="82">
        <f>IF(ISBLANK($B867),0,VLOOKUP($B867,Listen!$A$2:$C$45,3,FALSE))</f>
        <v>0</v>
      </c>
      <c r="T867" s="51">
        <f t="shared" si="155"/>
        <v>0</v>
      </c>
      <c r="U867" s="51">
        <f t="shared" si="154"/>
        <v>0</v>
      </c>
      <c r="V867" s="51">
        <f t="shared" si="154"/>
        <v>0</v>
      </c>
      <c r="W867" s="51">
        <f t="shared" si="154"/>
        <v>0</v>
      </c>
      <c r="X867" s="51">
        <f t="shared" si="154"/>
        <v>0</v>
      </c>
      <c r="Y867" s="51">
        <f t="shared" si="154"/>
        <v>0</v>
      </c>
      <c r="Z867" s="51">
        <f t="shared" si="154"/>
        <v>0</v>
      </c>
      <c r="AA867" s="53">
        <f t="shared" ref="AA867:AA930" si="164">AC867+AB867</f>
        <v>0</v>
      </c>
      <c r="AB867" s="53">
        <f>IF(C867=A_Stammdaten!$B$12,D_SAV!$Q867-D_SAV!$AC867,HLOOKUP(A_Stammdaten!$B$12-1,$AD$4:$AJ$1000,ROW(C867)-3,FALSE)-$AC867)</f>
        <v>0</v>
      </c>
      <c r="AC867" s="53">
        <f>HLOOKUP(A_Stammdaten!$B$12,$AD$4:$AJ$1000,ROW(C867)-3,FALSE)</f>
        <v>0</v>
      </c>
      <c r="AD867" s="53">
        <f t="shared" si="156"/>
        <v>0</v>
      </c>
      <c r="AE867" s="53">
        <f t="shared" si="157"/>
        <v>0</v>
      </c>
      <c r="AF867" s="53">
        <f t="shared" si="158"/>
        <v>0</v>
      </c>
      <c r="AG867" s="53">
        <f t="shared" si="159"/>
        <v>0</v>
      </c>
      <c r="AH867" s="53">
        <f t="shared" si="160"/>
        <v>0</v>
      </c>
      <c r="AI867" s="53">
        <f t="shared" si="161"/>
        <v>0</v>
      </c>
      <c r="AJ867" s="53">
        <f t="shared" si="162"/>
        <v>0</v>
      </c>
    </row>
    <row r="868" spans="1:36" x14ac:dyDescent="0.25">
      <c r="A868" s="19"/>
      <c r="B868" s="19"/>
      <c r="C868" s="37"/>
      <c r="D868" s="19"/>
      <c r="E868" s="19"/>
      <c r="F868" s="19"/>
      <c r="G868" s="19"/>
      <c r="H868" s="19"/>
      <c r="I868" s="19"/>
      <c r="J868" s="19"/>
      <c r="K868" s="19"/>
      <c r="L868" s="19"/>
      <c r="M868" s="81">
        <f>IF(C868&gt;A_Stammdaten!$B$12,0,SUM(D868,E868,G868,I868:J868)-SUM(F868,H868,K868:L868))</f>
        <v>0</v>
      </c>
      <c r="N868" s="19"/>
      <c r="O868" s="19"/>
      <c r="P868" s="19"/>
      <c r="Q868" s="81">
        <f t="shared" si="163"/>
        <v>0</v>
      </c>
      <c r="R868" s="82">
        <f>IF(ISBLANK($B868),0,VLOOKUP($B868,Listen!$A$2:$C$45,2,FALSE))</f>
        <v>0</v>
      </c>
      <c r="S868" s="82">
        <f>IF(ISBLANK($B868),0,VLOOKUP($B868,Listen!$A$2:$C$45,3,FALSE))</f>
        <v>0</v>
      </c>
      <c r="T868" s="51">
        <f t="shared" si="155"/>
        <v>0</v>
      </c>
      <c r="U868" s="51">
        <f t="shared" si="154"/>
        <v>0</v>
      </c>
      <c r="V868" s="51">
        <f t="shared" si="154"/>
        <v>0</v>
      </c>
      <c r="W868" s="51">
        <f t="shared" si="154"/>
        <v>0</v>
      </c>
      <c r="X868" s="51">
        <f t="shared" si="154"/>
        <v>0</v>
      </c>
      <c r="Y868" s="51">
        <f t="shared" si="154"/>
        <v>0</v>
      </c>
      <c r="Z868" s="51">
        <f t="shared" si="154"/>
        <v>0</v>
      </c>
      <c r="AA868" s="53">
        <f t="shared" si="164"/>
        <v>0</v>
      </c>
      <c r="AB868" s="53">
        <f>IF(C868=A_Stammdaten!$B$12,D_SAV!$Q868-D_SAV!$AC868,HLOOKUP(A_Stammdaten!$B$12-1,$AD$4:$AJ$1000,ROW(C868)-3,FALSE)-$AC868)</f>
        <v>0</v>
      </c>
      <c r="AC868" s="53">
        <f>HLOOKUP(A_Stammdaten!$B$12,$AD$4:$AJ$1000,ROW(C868)-3,FALSE)</f>
        <v>0</v>
      </c>
      <c r="AD868" s="53">
        <f t="shared" si="156"/>
        <v>0</v>
      </c>
      <c r="AE868" s="53">
        <f t="shared" si="157"/>
        <v>0</v>
      </c>
      <c r="AF868" s="53">
        <f t="shared" si="158"/>
        <v>0</v>
      </c>
      <c r="AG868" s="53">
        <f t="shared" si="159"/>
        <v>0</v>
      </c>
      <c r="AH868" s="53">
        <f t="shared" si="160"/>
        <v>0</v>
      </c>
      <c r="AI868" s="53">
        <f t="shared" si="161"/>
        <v>0</v>
      </c>
      <c r="AJ868" s="53">
        <f t="shared" si="162"/>
        <v>0</v>
      </c>
    </row>
    <row r="869" spans="1:36" x14ac:dyDescent="0.25">
      <c r="A869" s="19"/>
      <c r="B869" s="19"/>
      <c r="C869" s="37"/>
      <c r="D869" s="19"/>
      <c r="E869" s="19"/>
      <c r="F869" s="19"/>
      <c r="G869" s="19"/>
      <c r="H869" s="19"/>
      <c r="I869" s="19"/>
      <c r="J869" s="19"/>
      <c r="K869" s="19"/>
      <c r="L869" s="19"/>
      <c r="M869" s="81">
        <f>IF(C869&gt;A_Stammdaten!$B$12,0,SUM(D869,E869,G869,I869:J869)-SUM(F869,H869,K869:L869))</f>
        <v>0</v>
      </c>
      <c r="N869" s="19"/>
      <c r="O869" s="19"/>
      <c r="P869" s="19"/>
      <c r="Q869" s="81">
        <f t="shared" si="163"/>
        <v>0</v>
      </c>
      <c r="R869" s="82">
        <f>IF(ISBLANK($B869),0,VLOOKUP($B869,Listen!$A$2:$C$45,2,FALSE))</f>
        <v>0</v>
      </c>
      <c r="S869" s="82">
        <f>IF(ISBLANK($B869),0,VLOOKUP($B869,Listen!$A$2:$C$45,3,FALSE))</f>
        <v>0</v>
      </c>
      <c r="T869" s="51">
        <f t="shared" si="155"/>
        <v>0</v>
      </c>
      <c r="U869" s="51">
        <f t="shared" si="154"/>
        <v>0</v>
      </c>
      <c r="V869" s="51">
        <f t="shared" si="154"/>
        <v>0</v>
      </c>
      <c r="W869" s="51">
        <f t="shared" si="154"/>
        <v>0</v>
      </c>
      <c r="X869" s="51">
        <f t="shared" si="154"/>
        <v>0</v>
      </c>
      <c r="Y869" s="51">
        <f t="shared" si="154"/>
        <v>0</v>
      </c>
      <c r="Z869" s="51">
        <f t="shared" si="154"/>
        <v>0</v>
      </c>
      <c r="AA869" s="53">
        <f t="shared" si="164"/>
        <v>0</v>
      </c>
      <c r="AB869" s="53">
        <f>IF(C869=A_Stammdaten!$B$12,D_SAV!$Q869-D_SAV!$AC869,HLOOKUP(A_Stammdaten!$B$12-1,$AD$4:$AJ$1000,ROW(C869)-3,FALSE)-$AC869)</f>
        <v>0</v>
      </c>
      <c r="AC869" s="53">
        <f>HLOOKUP(A_Stammdaten!$B$12,$AD$4:$AJ$1000,ROW(C869)-3,FALSE)</f>
        <v>0</v>
      </c>
      <c r="AD869" s="53">
        <f t="shared" si="156"/>
        <v>0</v>
      </c>
      <c r="AE869" s="53">
        <f t="shared" si="157"/>
        <v>0</v>
      </c>
      <c r="AF869" s="53">
        <f t="shared" si="158"/>
        <v>0</v>
      </c>
      <c r="AG869" s="53">
        <f t="shared" si="159"/>
        <v>0</v>
      </c>
      <c r="AH869" s="53">
        <f t="shared" si="160"/>
        <v>0</v>
      </c>
      <c r="AI869" s="53">
        <f t="shared" si="161"/>
        <v>0</v>
      </c>
      <c r="AJ869" s="53">
        <f t="shared" si="162"/>
        <v>0</v>
      </c>
    </row>
    <row r="870" spans="1:36" x14ac:dyDescent="0.25">
      <c r="A870" s="19"/>
      <c r="B870" s="19"/>
      <c r="C870" s="37"/>
      <c r="D870" s="19"/>
      <c r="E870" s="19"/>
      <c r="F870" s="19"/>
      <c r="G870" s="19"/>
      <c r="H870" s="19"/>
      <c r="I870" s="19"/>
      <c r="J870" s="19"/>
      <c r="K870" s="19"/>
      <c r="L870" s="19"/>
      <c r="M870" s="81">
        <f>IF(C870&gt;A_Stammdaten!$B$12,0,SUM(D870,E870,G870,I870:J870)-SUM(F870,H870,K870:L870))</f>
        <v>0</v>
      </c>
      <c r="N870" s="19"/>
      <c r="O870" s="19"/>
      <c r="P870" s="19"/>
      <c r="Q870" s="81">
        <f t="shared" si="163"/>
        <v>0</v>
      </c>
      <c r="R870" s="82">
        <f>IF(ISBLANK($B870),0,VLOOKUP($B870,Listen!$A$2:$C$45,2,FALSE))</f>
        <v>0</v>
      </c>
      <c r="S870" s="82">
        <f>IF(ISBLANK($B870),0,VLOOKUP($B870,Listen!$A$2:$C$45,3,FALSE))</f>
        <v>0</v>
      </c>
      <c r="T870" s="51">
        <f t="shared" si="155"/>
        <v>0</v>
      </c>
      <c r="U870" s="51">
        <f t="shared" si="154"/>
        <v>0</v>
      </c>
      <c r="V870" s="51">
        <f t="shared" si="154"/>
        <v>0</v>
      </c>
      <c r="W870" s="51">
        <f t="shared" si="154"/>
        <v>0</v>
      </c>
      <c r="X870" s="51">
        <f t="shared" si="154"/>
        <v>0</v>
      </c>
      <c r="Y870" s="51">
        <f t="shared" si="154"/>
        <v>0</v>
      </c>
      <c r="Z870" s="51">
        <f t="shared" si="154"/>
        <v>0</v>
      </c>
      <c r="AA870" s="53">
        <f t="shared" si="164"/>
        <v>0</v>
      </c>
      <c r="AB870" s="53">
        <f>IF(C870=A_Stammdaten!$B$12,D_SAV!$Q870-D_SAV!$AC870,HLOOKUP(A_Stammdaten!$B$12-1,$AD$4:$AJ$1000,ROW(C870)-3,FALSE)-$AC870)</f>
        <v>0</v>
      </c>
      <c r="AC870" s="53">
        <f>HLOOKUP(A_Stammdaten!$B$12,$AD$4:$AJ$1000,ROW(C870)-3,FALSE)</f>
        <v>0</v>
      </c>
      <c r="AD870" s="53">
        <f t="shared" si="156"/>
        <v>0</v>
      </c>
      <c r="AE870" s="53">
        <f t="shared" si="157"/>
        <v>0</v>
      </c>
      <c r="AF870" s="53">
        <f t="shared" si="158"/>
        <v>0</v>
      </c>
      <c r="AG870" s="53">
        <f t="shared" si="159"/>
        <v>0</v>
      </c>
      <c r="AH870" s="53">
        <f t="shared" si="160"/>
        <v>0</v>
      </c>
      <c r="AI870" s="53">
        <f t="shared" si="161"/>
        <v>0</v>
      </c>
      <c r="AJ870" s="53">
        <f t="shared" si="162"/>
        <v>0</v>
      </c>
    </row>
    <row r="871" spans="1:36" x14ac:dyDescent="0.25">
      <c r="A871" s="19"/>
      <c r="B871" s="19"/>
      <c r="C871" s="37"/>
      <c r="D871" s="19"/>
      <c r="E871" s="19"/>
      <c r="F871" s="19"/>
      <c r="G871" s="19"/>
      <c r="H871" s="19"/>
      <c r="I871" s="19"/>
      <c r="J871" s="19"/>
      <c r="K871" s="19"/>
      <c r="L871" s="19"/>
      <c r="M871" s="81">
        <f>IF(C871&gt;A_Stammdaten!$B$12,0,SUM(D871,E871,G871,I871:J871)-SUM(F871,H871,K871:L871))</f>
        <v>0</v>
      </c>
      <c r="N871" s="19"/>
      <c r="O871" s="19"/>
      <c r="P871" s="19"/>
      <c r="Q871" s="81">
        <f t="shared" si="163"/>
        <v>0</v>
      </c>
      <c r="R871" s="82">
        <f>IF(ISBLANK($B871),0,VLOOKUP($B871,Listen!$A$2:$C$45,2,FALSE))</f>
        <v>0</v>
      </c>
      <c r="S871" s="82">
        <f>IF(ISBLANK($B871),0,VLOOKUP($B871,Listen!$A$2:$C$45,3,FALSE))</f>
        <v>0</v>
      </c>
      <c r="T871" s="51">
        <f t="shared" si="155"/>
        <v>0</v>
      </c>
      <c r="U871" s="51">
        <f t="shared" si="154"/>
        <v>0</v>
      </c>
      <c r="V871" s="51">
        <f t="shared" si="154"/>
        <v>0</v>
      </c>
      <c r="W871" s="51">
        <f t="shared" si="154"/>
        <v>0</v>
      </c>
      <c r="X871" s="51">
        <f t="shared" si="154"/>
        <v>0</v>
      </c>
      <c r="Y871" s="51">
        <f t="shared" si="154"/>
        <v>0</v>
      </c>
      <c r="Z871" s="51">
        <f t="shared" si="154"/>
        <v>0</v>
      </c>
      <c r="AA871" s="53">
        <f t="shared" si="164"/>
        <v>0</v>
      </c>
      <c r="AB871" s="53">
        <f>IF(C871=A_Stammdaten!$B$12,D_SAV!$Q871-D_SAV!$AC871,HLOOKUP(A_Stammdaten!$B$12-1,$AD$4:$AJ$1000,ROW(C871)-3,FALSE)-$AC871)</f>
        <v>0</v>
      </c>
      <c r="AC871" s="53">
        <f>HLOOKUP(A_Stammdaten!$B$12,$AD$4:$AJ$1000,ROW(C871)-3,FALSE)</f>
        <v>0</v>
      </c>
      <c r="AD871" s="53">
        <f t="shared" si="156"/>
        <v>0</v>
      </c>
      <c r="AE871" s="53">
        <f t="shared" si="157"/>
        <v>0</v>
      </c>
      <c r="AF871" s="53">
        <f t="shared" si="158"/>
        <v>0</v>
      </c>
      <c r="AG871" s="53">
        <f t="shared" si="159"/>
        <v>0</v>
      </c>
      <c r="AH871" s="53">
        <f t="shared" si="160"/>
        <v>0</v>
      </c>
      <c r="AI871" s="53">
        <f t="shared" si="161"/>
        <v>0</v>
      </c>
      <c r="AJ871" s="53">
        <f t="shared" si="162"/>
        <v>0</v>
      </c>
    </row>
    <row r="872" spans="1:36" x14ac:dyDescent="0.25">
      <c r="A872" s="19"/>
      <c r="B872" s="19"/>
      <c r="C872" s="37"/>
      <c r="D872" s="19"/>
      <c r="E872" s="19"/>
      <c r="F872" s="19"/>
      <c r="G872" s="19"/>
      <c r="H872" s="19"/>
      <c r="I872" s="19"/>
      <c r="J872" s="19"/>
      <c r="K872" s="19"/>
      <c r="L872" s="19"/>
      <c r="M872" s="81">
        <f>IF(C872&gt;A_Stammdaten!$B$12,0,SUM(D872,E872,G872,I872:J872)-SUM(F872,H872,K872:L872))</f>
        <v>0</v>
      </c>
      <c r="N872" s="19"/>
      <c r="O872" s="19"/>
      <c r="P872" s="19"/>
      <c r="Q872" s="81">
        <f t="shared" si="163"/>
        <v>0</v>
      </c>
      <c r="R872" s="82">
        <f>IF(ISBLANK($B872),0,VLOOKUP($B872,Listen!$A$2:$C$45,2,FALSE))</f>
        <v>0</v>
      </c>
      <c r="S872" s="82">
        <f>IF(ISBLANK($B872),0,VLOOKUP($B872,Listen!$A$2:$C$45,3,FALSE))</f>
        <v>0</v>
      </c>
      <c r="T872" s="51">
        <f t="shared" si="155"/>
        <v>0</v>
      </c>
      <c r="U872" s="51">
        <f t="shared" si="154"/>
        <v>0</v>
      </c>
      <c r="V872" s="51">
        <f t="shared" si="154"/>
        <v>0</v>
      </c>
      <c r="W872" s="51">
        <f t="shared" si="154"/>
        <v>0</v>
      </c>
      <c r="X872" s="51">
        <f t="shared" si="154"/>
        <v>0</v>
      </c>
      <c r="Y872" s="51">
        <f t="shared" si="154"/>
        <v>0</v>
      </c>
      <c r="Z872" s="51">
        <f t="shared" si="154"/>
        <v>0</v>
      </c>
      <c r="AA872" s="53">
        <f t="shared" si="164"/>
        <v>0</v>
      </c>
      <c r="AB872" s="53">
        <f>IF(C872=A_Stammdaten!$B$12,D_SAV!$Q872-D_SAV!$AC872,HLOOKUP(A_Stammdaten!$B$12-1,$AD$4:$AJ$1000,ROW(C872)-3,FALSE)-$AC872)</f>
        <v>0</v>
      </c>
      <c r="AC872" s="53">
        <f>HLOOKUP(A_Stammdaten!$B$12,$AD$4:$AJ$1000,ROW(C872)-3,FALSE)</f>
        <v>0</v>
      </c>
      <c r="AD872" s="53">
        <f t="shared" si="156"/>
        <v>0</v>
      </c>
      <c r="AE872" s="53">
        <f t="shared" si="157"/>
        <v>0</v>
      </c>
      <c r="AF872" s="53">
        <f t="shared" si="158"/>
        <v>0</v>
      </c>
      <c r="AG872" s="53">
        <f t="shared" si="159"/>
        <v>0</v>
      </c>
      <c r="AH872" s="53">
        <f t="shared" si="160"/>
        <v>0</v>
      </c>
      <c r="AI872" s="53">
        <f t="shared" si="161"/>
        <v>0</v>
      </c>
      <c r="AJ872" s="53">
        <f t="shared" si="162"/>
        <v>0</v>
      </c>
    </row>
    <row r="873" spans="1:36" x14ac:dyDescent="0.25">
      <c r="A873" s="19"/>
      <c r="B873" s="19"/>
      <c r="C873" s="37"/>
      <c r="D873" s="19"/>
      <c r="E873" s="19"/>
      <c r="F873" s="19"/>
      <c r="G873" s="19"/>
      <c r="H873" s="19"/>
      <c r="I873" s="19"/>
      <c r="J873" s="19"/>
      <c r="K873" s="19"/>
      <c r="L873" s="19"/>
      <c r="M873" s="81">
        <f>IF(C873&gt;A_Stammdaten!$B$12,0,SUM(D873,E873,G873,I873:J873)-SUM(F873,H873,K873:L873))</f>
        <v>0</v>
      </c>
      <c r="N873" s="19"/>
      <c r="O873" s="19"/>
      <c r="P873" s="19"/>
      <c r="Q873" s="81">
        <f t="shared" si="163"/>
        <v>0</v>
      </c>
      <c r="R873" s="82">
        <f>IF(ISBLANK($B873),0,VLOOKUP($B873,Listen!$A$2:$C$45,2,FALSE))</f>
        <v>0</v>
      </c>
      <c r="S873" s="82">
        <f>IF(ISBLANK($B873),0,VLOOKUP($B873,Listen!$A$2:$C$45,3,FALSE))</f>
        <v>0</v>
      </c>
      <c r="T873" s="51">
        <f t="shared" si="155"/>
        <v>0</v>
      </c>
      <c r="U873" s="51">
        <f t="shared" si="154"/>
        <v>0</v>
      </c>
      <c r="V873" s="51">
        <f t="shared" si="154"/>
        <v>0</v>
      </c>
      <c r="W873" s="51">
        <f t="shared" si="154"/>
        <v>0</v>
      </c>
      <c r="X873" s="51">
        <f t="shared" si="154"/>
        <v>0</v>
      </c>
      <c r="Y873" s="51">
        <f t="shared" si="154"/>
        <v>0</v>
      </c>
      <c r="Z873" s="51">
        <f t="shared" si="154"/>
        <v>0</v>
      </c>
      <c r="AA873" s="53">
        <f t="shared" si="164"/>
        <v>0</v>
      </c>
      <c r="AB873" s="53">
        <f>IF(C873=A_Stammdaten!$B$12,D_SAV!$Q873-D_SAV!$AC873,HLOOKUP(A_Stammdaten!$B$12-1,$AD$4:$AJ$1000,ROW(C873)-3,FALSE)-$AC873)</f>
        <v>0</v>
      </c>
      <c r="AC873" s="53">
        <f>HLOOKUP(A_Stammdaten!$B$12,$AD$4:$AJ$1000,ROW(C873)-3,FALSE)</f>
        <v>0</v>
      </c>
      <c r="AD873" s="53">
        <f t="shared" si="156"/>
        <v>0</v>
      </c>
      <c r="AE873" s="53">
        <f t="shared" si="157"/>
        <v>0</v>
      </c>
      <c r="AF873" s="53">
        <f t="shared" si="158"/>
        <v>0</v>
      </c>
      <c r="AG873" s="53">
        <f t="shared" si="159"/>
        <v>0</v>
      </c>
      <c r="AH873" s="53">
        <f t="shared" si="160"/>
        <v>0</v>
      </c>
      <c r="AI873" s="53">
        <f t="shared" si="161"/>
        <v>0</v>
      </c>
      <c r="AJ873" s="53">
        <f t="shared" si="162"/>
        <v>0</v>
      </c>
    </row>
    <row r="874" spans="1:36" x14ac:dyDescent="0.25">
      <c r="A874" s="19"/>
      <c r="B874" s="19"/>
      <c r="C874" s="37"/>
      <c r="D874" s="19"/>
      <c r="E874" s="19"/>
      <c r="F874" s="19"/>
      <c r="G874" s="19"/>
      <c r="H874" s="19"/>
      <c r="I874" s="19"/>
      <c r="J874" s="19"/>
      <c r="K874" s="19"/>
      <c r="L874" s="19"/>
      <c r="M874" s="81">
        <f>IF(C874&gt;A_Stammdaten!$B$12,0,SUM(D874,E874,G874,I874:J874)-SUM(F874,H874,K874:L874))</f>
        <v>0</v>
      </c>
      <c r="N874" s="19"/>
      <c r="O874" s="19"/>
      <c r="P874" s="19"/>
      <c r="Q874" s="81">
        <f t="shared" si="163"/>
        <v>0</v>
      </c>
      <c r="R874" s="82">
        <f>IF(ISBLANK($B874),0,VLOOKUP($B874,Listen!$A$2:$C$45,2,FALSE))</f>
        <v>0</v>
      </c>
      <c r="S874" s="82">
        <f>IF(ISBLANK($B874),0,VLOOKUP($B874,Listen!$A$2:$C$45,3,FALSE))</f>
        <v>0</v>
      </c>
      <c r="T874" s="51">
        <f t="shared" si="155"/>
        <v>0</v>
      </c>
      <c r="U874" s="51">
        <f t="shared" si="154"/>
        <v>0</v>
      </c>
      <c r="V874" s="51">
        <f t="shared" si="154"/>
        <v>0</v>
      </c>
      <c r="W874" s="51">
        <f t="shared" si="154"/>
        <v>0</v>
      </c>
      <c r="X874" s="51">
        <f t="shared" si="154"/>
        <v>0</v>
      </c>
      <c r="Y874" s="51">
        <f t="shared" si="154"/>
        <v>0</v>
      </c>
      <c r="Z874" s="51">
        <f t="shared" si="154"/>
        <v>0</v>
      </c>
      <c r="AA874" s="53">
        <f t="shared" si="164"/>
        <v>0</v>
      </c>
      <c r="AB874" s="53">
        <f>IF(C874=A_Stammdaten!$B$12,D_SAV!$Q874-D_SAV!$AC874,HLOOKUP(A_Stammdaten!$B$12-1,$AD$4:$AJ$1000,ROW(C874)-3,FALSE)-$AC874)</f>
        <v>0</v>
      </c>
      <c r="AC874" s="53">
        <f>HLOOKUP(A_Stammdaten!$B$12,$AD$4:$AJ$1000,ROW(C874)-3,FALSE)</f>
        <v>0</v>
      </c>
      <c r="AD874" s="53">
        <f t="shared" si="156"/>
        <v>0</v>
      </c>
      <c r="AE874" s="53">
        <f t="shared" si="157"/>
        <v>0</v>
      </c>
      <c r="AF874" s="53">
        <f t="shared" si="158"/>
        <v>0</v>
      </c>
      <c r="AG874" s="53">
        <f t="shared" si="159"/>
        <v>0</v>
      </c>
      <c r="AH874" s="53">
        <f t="shared" si="160"/>
        <v>0</v>
      </c>
      <c r="AI874" s="53">
        <f t="shared" si="161"/>
        <v>0</v>
      </c>
      <c r="AJ874" s="53">
        <f t="shared" si="162"/>
        <v>0</v>
      </c>
    </row>
    <row r="875" spans="1:36" x14ac:dyDescent="0.25">
      <c r="A875" s="19"/>
      <c r="B875" s="19"/>
      <c r="C875" s="37"/>
      <c r="D875" s="19"/>
      <c r="E875" s="19"/>
      <c r="F875" s="19"/>
      <c r="G875" s="19"/>
      <c r="H875" s="19"/>
      <c r="I875" s="19"/>
      <c r="J875" s="19"/>
      <c r="K875" s="19"/>
      <c r="L875" s="19"/>
      <c r="M875" s="81">
        <f>IF(C875&gt;A_Stammdaten!$B$12,0,SUM(D875,E875,G875,I875:J875)-SUM(F875,H875,K875:L875))</f>
        <v>0</v>
      </c>
      <c r="N875" s="19"/>
      <c r="O875" s="19"/>
      <c r="P875" s="19"/>
      <c r="Q875" s="81">
        <f t="shared" si="163"/>
        <v>0</v>
      </c>
      <c r="R875" s="82">
        <f>IF(ISBLANK($B875),0,VLOOKUP($B875,Listen!$A$2:$C$45,2,FALSE))</f>
        <v>0</v>
      </c>
      <c r="S875" s="82">
        <f>IF(ISBLANK($B875),0,VLOOKUP($B875,Listen!$A$2:$C$45,3,FALSE))</f>
        <v>0</v>
      </c>
      <c r="T875" s="51">
        <f t="shared" si="155"/>
        <v>0</v>
      </c>
      <c r="U875" s="51">
        <f t="shared" si="154"/>
        <v>0</v>
      </c>
      <c r="V875" s="51">
        <f t="shared" si="154"/>
        <v>0</v>
      </c>
      <c r="W875" s="51">
        <f t="shared" si="154"/>
        <v>0</v>
      </c>
      <c r="X875" s="51">
        <f t="shared" si="154"/>
        <v>0</v>
      </c>
      <c r="Y875" s="51">
        <f t="shared" si="154"/>
        <v>0</v>
      </c>
      <c r="Z875" s="51">
        <f t="shared" ref="U875:Z918" si="165">$R875</f>
        <v>0</v>
      </c>
      <c r="AA875" s="53">
        <f t="shared" si="164"/>
        <v>0</v>
      </c>
      <c r="AB875" s="53">
        <f>IF(C875=A_Stammdaten!$B$12,D_SAV!$Q875-D_SAV!$AC875,HLOOKUP(A_Stammdaten!$B$12-1,$AD$4:$AJ$1000,ROW(C875)-3,FALSE)-$AC875)</f>
        <v>0</v>
      </c>
      <c r="AC875" s="53">
        <f>HLOOKUP(A_Stammdaten!$B$12,$AD$4:$AJ$1000,ROW(C875)-3,FALSE)</f>
        <v>0</v>
      </c>
      <c r="AD875" s="53">
        <f t="shared" si="156"/>
        <v>0</v>
      </c>
      <c r="AE875" s="53">
        <f t="shared" si="157"/>
        <v>0</v>
      </c>
      <c r="AF875" s="53">
        <f t="shared" si="158"/>
        <v>0</v>
      </c>
      <c r="AG875" s="53">
        <f t="shared" si="159"/>
        <v>0</v>
      </c>
      <c r="AH875" s="53">
        <f t="shared" si="160"/>
        <v>0</v>
      </c>
      <c r="AI875" s="53">
        <f t="shared" si="161"/>
        <v>0</v>
      </c>
      <c r="AJ875" s="53">
        <f t="shared" si="162"/>
        <v>0</v>
      </c>
    </row>
    <row r="876" spans="1:36" x14ac:dyDescent="0.25">
      <c r="A876" s="19"/>
      <c r="B876" s="19"/>
      <c r="C876" s="37"/>
      <c r="D876" s="19"/>
      <c r="E876" s="19"/>
      <c r="F876" s="19"/>
      <c r="G876" s="19"/>
      <c r="H876" s="19"/>
      <c r="I876" s="19"/>
      <c r="J876" s="19"/>
      <c r="K876" s="19"/>
      <c r="L876" s="19"/>
      <c r="M876" s="81">
        <f>IF(C876&gt;A_Stammdaten!$B$12,0,SUM(D876,E876,G876,I876:J876)-SUM(F876,H876,K876:L876))</f>
        <v>0</v>
      </c>
      <c r="N876" s="19"/>
      <c r="O876" s="19"/>
      <c r="P876" s="19"/>
      <c r="Q876" s="81">
        <f t="shared" si="163"/>
        <v>0</v>
      </c>
      <c r="R876" s="82">
        <f>IF(ISBLANK($B876),0,VLOOKUP($B876,Listen!$A$2:$C$45,2,FALSE))</f>
        <v>0</v>
      </c>
      <c r="S876" s="82">
        <f>IF(ISBLANK($B876),0,VLOOKUP($B876,Listen!$A$2:$C$45,3,FALSE))</f>
        <v>0</v>
      </c>
      <c r="T876" s="51">
        <f t="shared" si="155"/>
        <v>0</v>
      </c>
      <c r="U876" s="51">
        <f t="shared" si="165"/>
        <v>0</v>
      </c>
      <c r="V876" s="51">
        <f t="shared" si="165"/>
        <v>0</v>
      </c>
      <c r="W876" s="51">
        <f t="shared" si="165"/>
        <v>0</v>
      </c>
      <c r="X876" s="51">
        <f t="shared" si="165"/>
        <v>0</v>
      </c>
      <c r="Y876" s="51">
        <f t="shared" si="165"/>
        <v>0</v>
      </c>
      <c r="Z876" s="51">
        <f t="shared" si="165"/>
        <v>0</v>
      </c>
      <c r="AA876" s="53">
        <f t="shared" si="164"/>
        <v>0</v>
      </c>
      <c r="AB876" s="53">
        <f>IF(C876=A_Stammdaten!$B$12,D_SAV!$Q876-D_SAV!$AC876,HLOOKUP(A_Stammdaten!$B$12-1,$AD$4:$AJ$1000,ROW(C876)-3,FALSE)-$AC876)</f>
        <v>0</v>
      </c>
      <c r="AC876" s="53">
        <f>HLOOKUP(A_Stammdaten!$B$12,$AD$4:$AJ$1000,ROW(C876)-3,FALSE)</f>
        <v>0</v>
      </c>
      <c r="AD876" s="53">
        <f t="shared" si="156"/>
        <v>0</v>
      </c>
      <c r="AE876" s="53">
        <f t="shared" si="157"/>
        <v>0</v>
      </c>
      <c r="AF876" s="53">
        <f t="shared" si="158"/>
        <v>0</v>
      </c>
      <c r="AG876" s="53">
        <f t="shared" si="159"/>
        <v>0</v>
      </c>
      <c r="AH876" s="53">
        <f t="shared" si="160"/>
        <v>0</v>
      </c>
      <c r="AI876" s="53">
        <f t="shared" si="161"/>
        <v>0</v>
      </c>
      <c r="AJ876" s="53">
        <f t="shared" si="162"/>
        <v>0</v>
      </c>
    </row>
    <row r="877" spans="1:36" x14ac:dyDescent="0.25">
      <c r="A877" s="19"/>
      <c r="B877" s="19"/>
      <c r="C877" s="37"/>
      <c r="D877" s="19"/>
      <c r="E877" s="19"/>
      <c r="F877" s="19"/>
      <c r="G877" s="19"/>
      <c r="H877" s="19"/>
      <c r="I877" s="19"/>
      <c r="J877" s="19"/>
      <c r="K877" s="19"/>
      <c r="L877" s="19"/>
      <c r="M877" s="81">
        <f>IF(C877&gt;A_Stammdaten!$B$12,0,SUM(D877,E877,G877,I877:J877)-SUM(F877,H877,K877:L877))</f>
        <v>0</v>
      </c>
      <c r="N877" s="19"/>
      <c r="O877" s="19"/>
      <c r="P877" s="19"/>
      <c r="Q877" s="81">
        <f t="shared" si="163"/>
        <v>0</v>
      </c>
      <c r="R877" s="82">
        <f>IF(ISBLANK($B877),0,VLOOKUP($B877,Listen!$A$2:$C$45,2,FALSE))</f>
        <v>0</v>
      </c>
      <c r="S877" s="82">
        <f>IF(ISBLANK($B877),0,VLOOKUP($B877,Listen!$A$2:$C$45,3,FALSE))</f>
        <v>0</v>
      </c>
      <c r="T877" s="51">
        <f t="shared" si="155"/>
        <v>0</v>
      </c>
      <c r="U877" s="51">
        <f t="shared" si="165"/>
        <v>0</v>
      </c>
      <c r="V877" s="51">
        <f t="shared" si="165"/>
        <v>0</v>
      </c>
      <c r="W877" s="51">
        <f t="shared" si="165"/>
        <v>0</v>
      </c>
      <c r="X877" s="51">
        <f t="shared" si="165"/>
        <v>0</v>
      </c>
      <c r="Y877" s="51">
        <f t="shared" si="165"/>
        <v>0</v>
      </c>
      <c r="Z877" s="51">
        <f t="shared" si="165"/>
        <v>0</v>
      </c>
      <c r="AA877" s="53">
        <f t="shared" si="164"/>
        <v>0</v>
      </c>
      <c r="AB877" s="53">
        <f>IF(C877=A_Stammdaten!$B$12,D_SAV!$Q877-D_SAV!$AC877,HLOOKUP(A_Stammdaten!$B$12-1,$AD$4:$AJ$1000,ROW(C877)-3,FALSE)-$AC877)</f>
        <v>0</v>
      </c>
      <c r="AC877" s="53">
        <f>HLOOKUP(A_Stammdaten!$B$12,$AD$4:$AJ$1000,ROW(C877)-3,FALSE)</f>
        <v>0</v>
      </c>
      <c r="AD877" s="53">
        <f t="shared" si="156"/>
        <v>0</v>
      </c>
      <c r="AE877" s="53">
        <f t="shared" si="157"/>
        <v>0</v>
      </c>
      <c r="AF877" s="53">
        <f t="shared" si="158"/>
        <v>0</v>
      </c>
      <c r="AG877" s="53">
        <f t="shared" si="159"/>
        <v>0</v>
      </c>
      <c r="AH877" s="53">
        <f t="shared" si="160"/>
        <v>0</v>
      </c>
      <c r="AI877" s="53">
        <f t="shared" si="161"/>
        <v>0</v>
      </c>
      <c r="AJ877" s="53">
        <f t="shared" si="162"/>
        <v>0</v>
      </c>
    </row>
    <row r="878" spans="1:36" x14ac:dyDescent="0.25">
      <c r="A878" s="19"/>
      <c r="B878" s="19"/>
      <c r="C878" s="37"/>
      <c r="D878" s="19"/>
      <c r="E878" s="19"/>
      <c r="F878" s="19"/>
      <c r="G878" s="19"/>
      <c r="H878" s="19"/>
      <c r="I878" s="19"/>
      <c r="J878" s="19"/>
      <c r="K878" s="19"/>
      <c r="L878" s="19"/>
      <c r="M878" s="81">
        <f>IF(C878&gt;A_Stammdaten!$B$12,0,SUM(D878,E878,G878,I878:J878)-SUM(F878,H878,K878:L878))</f>
        <v>0</v>
      </c>
      <c r="N878" s="19"/>
      <c r="O878" s="19"/>
      <c r="P878" s="19"/>
      <c r="Q878" s="81">
        <f t="shared" si="163"/>
        <v>0</v>
      </c>
      <c r="R878" s="82">
        <f>IF(ISBLANK($B878),0,VLOOKUP($B878,Listen!$A$2:$C$45,2,FALSE))</f>
        <v>0</v>
      </c>
      <c r="S878" s="82">
        <f>IF(ISBLANK($B878),0,VLOOKUP($B878,Listen!$A$2:$C$45,3,FALSE))</f>
        <v>0</v>
      </c>
      <c r="T878" s="51">
        <f t="shared" si="155"/>
        <v>0</v>
      </c>
      <c r="U878" s="51">
        <f t="shared" si="165"/>
        <v>0</v>
      </c>
      <c r="V878" s="51">
        <f t="shared" si="165"/>
        <v>0</v>
      </c>
      <c r="W878" s="51">
        <f t="shared" si="165"/>
        <v>0</v>
      </c>
      <c r="X878" s="51">
        <f t="shared" si="165"/>
        <v>0</v>
      </c>
      <c r="Y878" s="51">
        <f t="shared" si="165"/>
        <v>0</v>
      </c>
      <c r="Z878" s="51">
        <f t="shared" si="165"/>
        <v>0</v>
      </c>
      <c r="AA878" s="53">
        <f t="shared" si="164"/>
        <v>0</v>
      </c>
      <c r="AB878" s="53">
        <f>IF(C878=A_Stammdaten!$B$12,D_SAV!$Q878-D_SAV!$AC878,HLOOKUP(A_Stammdaten!$B$12-1,$AD$4:$AJ$1000,ROW(C878)-3,FALSE)-$AC878)</f>
        <v>0</v>
      </c>
      <c r="AC878" s="53">
        <f>HLOOKUP(A_Stammdaten!$B$12,$AD$4:$AJ$1000,ROW(C878)-3,FALSE)</f>
        <v>0</v>
      </c>
      <c r="AD878" s="53">
        <f t="shared" si="156"/>
        <v>0</v>
      </c>
      <c r="AE878" s="53">
        <f t="shared" si="157"/>
        <v>0</v>
      </c>
      <c r="AF878" s="53">
        <f t="shared" si="158"/>
        <v>0</v>
      </c>
      <c r="AG878" s="53">
        <f t="shared" si="159"/>
        <v>0</v>
      </c>
      <c r="AH878" s="53">
        <f t="shared" si="160"/>
        <v>0</v>
      </c>
      <c r="AI878" s="53">
        <f t="shared" si="161"/>
        <v>0</v>
      </c>
      <c r="AJ878" s="53">
        <f t="shared" si="162"/>
        <v>0</v>
      </c>
    </row>
    <row r="879" spans="1:36" x14ac:dyDescent="0.25">
      <c r="A879" s="19"/>
      <c r="B879" s="19"/>
      <c r="C879" s="37"/>
      <c r="D879" s="19"/>
      <c r="E879" s="19"/>
      <c r="F879" s="19"/>
      <c r="G879" s="19"/>
      <c r="H879" s="19"/>
      <c r="I879" s="19"/>
      <c r="J879" s="19"/>
      <c r="K879" s="19"/>
      <c r="L879" s="19"/>
      <c r="M879" s="81">
        <f>IF(C879&gt;A_Stammdaten!$B$12,0,SUM(D879,E879,G879,I879:J879)-SUM(F879,H879,K879:L879))</f>
        <v>0</v>
      </c>
      <c r="N879" s="19"/>
      <c r="O879" s="19"/>
      <c r="P879" s="19"/>
      <c r="Q879" s="81">
        <f t="shared" si="163"/>
        <v>0</v>
      </c>
      <c r="R879" s="82">
        <f>IF(ISBLANK($B879),0,VLOOKUP($B879,Listen!$A$2:$C$45,2,FALSE))</f>
        <v>0</v>
      </c>
      <c r="S879" s="82">
        <f>IF(ISBLANK($B879),0,VLOOKUP($B879,Listen!$A$2:$C$45,3,FALSE))</f>
        <v>0</v>
      </c>
      <c r="T879" s="51">
        <f t="shared" si="155"/>
        <v>0</v>
      </c>
      <c r="U879" s="51">
        <f t="shared" si="165"/>
        <v>0</v>
      </c>
      <c r="V879" s="51">
        <f t="shared" si="165"/>
        <v>0</v>
      </c>
      <c r="W879" s="51">
        <f t="shared" si="165"/>
        <v>0</v>
      </c>
      <c r="X879" s="51">
        <f t="shared" si="165"/>
        <v>0</v>
      </c>
      <c r="Y879" s="51">
        <f t="shared" si="165"/>
        <v>0</v>
      </c>
      <c r="Z879" s="51">
        <f t="shared" si="165"/>
        <v>0</v>
      </c>
      <c r="AA879" s="53">
        <f t="shared" si="164"/>
        <v>0</v>
      </c>
      <c r="AB879" s="53">
        <f>IF(C879=A_Stammdaten!$B$12,D_SAV!$Q879-D_SAV!$AC879,HLOOKUP(A_Stammdaten!$B$12-1,$AD$4:$AJ$1000,ROW(C879)-3,FALSE)-$AC879)</f>
        <v>0</v>
      </c>
      <c r="AC879" s="53">
        <f>HLOOKUP(A_Stammdaten!$B$12,$AD$4:$AJ$1000,ROW(C879)-3,FALSE)</f>
        <v>0</v>
      </c>
      <c r="AD879" s="53">
        <f t="shared" si="156"/>
        <v>0</v>
      </c>
      <c r="AE879" s="53">
        <f t="shared" si="157"/>
        <v>0</v>
      </c>
      <c r="AF879" s="53">
        <f t="shared" si="158"/>
        <v>0</v>
      </c>
      <c r="AG879" s="53">
        <f t="shared" si="159"/>
        <v>0</v>
      </c>
      <c r="AH879" s="53">
        <f t="shared" si="160"/>
        <v>0</v>
      </c>
      <c r="AI879" s="53">
        <f t="shared" si="161"/>
        <v>0</v>
      </c>
      <c r="AJ879" s="53">
        <f t="shared" si="162"/>
        <v>0</v>
      </c>
    </row>
    <row r="880" spans="1:36" x14ac:dyDescent="0.25">
      <c r="A880" s="19"/>
      <c r="B880" s="19"/>
      <c r="C880" s="37"/>
      <c r="D880" s="19"/>
      <c r="E880" s="19"/>
      <c r="F880" s="19"/>
      <c r="G880" s="19"/>
      <c r="H880" s="19"/>
      <c r="I880" s="19"/>
      <c r="J880" s="19"/>
      <c r="K880" s="19"/>
      <c r="L880" s="19"/>
      <c r="M880" s="81">
        <f>IF(C880&gt;A_Stammdaten!$B$12,0,SUM(D880,E880,G880,I880:J880)-SUM(F880,H880,K880:L880))</f>
        <v>0</v>
      </c>
      <c r="N880" s="19"/>
      <c r="O880" s="19"/>
      <c r="P880" s="19"/>
      <c r="Q880" s="81">
        <f t="shared" si="163"/>
        <v>0</v>
      </c>
      <c r="R880" s="82">
        <f>IF(ISBLANK($B880),0,VLOOKUP($B880,Listen!$A$2:$C$45,2,FALSE))</f>
        <v>0</v>
      </c>
      <c r="S880" s="82">
        <f>IF(ISBLANK($B880),0,VLOOKUP($B880,Listen!$A$2:$C$45,3,FALSE))</f>
        <v>0</v>
      </c>
      <c r="T880" s="51">
        <f t="shared" si="155"/>
        <v>0</v>
      </c>
      <c r="U880" s="51">
        <f t="shared" si="165"/>
        <v>0</v>
      </c>
      <c r="V880" s="51">
        <f t="shared" si="165"/>
        <v>0</v>
      </c>
      <c r="W880" s="51">
        <f t="shared" si="165"/>
        <v>0</v>
      </c>
      <c r="X880" s="51">
        <f t="shared" si="165"/>
        <v>0</v>
      </c>
      <c r="Y880" s="51">
        <f t="shared" si="165"/>
        <v>0</v>
      </c>
      <c r="Z880" s="51">
        <f t="shared" si="165"/>
        <v>0</v>
      </c>
      <c r="AA880" s="53">
        <f t="shared" si="164"/>
        <v>0</v>
      </c>
      <c r="AB880" s="53">
        <f>IF(C880=A_Stammdaten!$B$12,D_SAV!$Q880-D_SAV!$AC880,HLOOKUP(A_Stammdaten!$B$12-1,$AD$4:$AJ$1000,ROW(C880)-3,FALSE)-$AC880)</f>
        <v>0</v>
      </c>
      <c r="AC880" s="53">
        <f>HLOOKUP(A_Stammdaten!$B$12,$AD$4:$AJ$1000,ROW(C880)-3,FALSE)</f>
        <v>0</v>
      </c>
      <c r="AD880" s="53">
        <f t="shared" si="156"/>
        <v>0</v>
      </c>
      <c r="AE880" s="53">
        <f t="shared" si="157"/>
        <v>0</v>
      </c>
      <c r="AF880" s="53">
        <f t="shared" si="158"/>
        <v>0</v>
      </c>
      <c r="AG880" s="53">
        <f t="shared" si="159"/>
        <v>0</v>
      </c>
      <c r="AH880" s="53">
        <f t="shared" si="160"/>
        <v>0</v>
      </c>
      <c r="AI880" s="53">
        <f t="shared" si="161"/>
        <v>0</v>
      </c>
      <c r="AJ880" s="53">
        <f t="shared" si="162"/>
        <v>0</v>
      </c>
    </row>
    <row r="881" spans="1:36" x14ac:dyDescent="0.25">
      <c r="A881" s="19"/>
      <c r="B881" s="19"/>
      <c r="C881" s="37"/>
      <c r="D881" s="19"/>
      <c r="E881" s="19"/>
      <c r="F881" s="19"/>
      <c r="G881" s="19"/>
      <c r="H881" s="19"/>
      <c r="I881" s="19"/>
      <c r="J881" s="19"/>
      <c r="K881" s="19"/>
      <c r="L881" s="19"/>
      <c r="M881" s="81">
        <f>IF(C881&gt;A_Stammdaten!$B$12,0,SUM(D881,E881,G881,I881:J881)-SUM(F881,H881,K881:L881))</f>
        <v>0</v>
      </c>
      <c r="N881" s="19"/>
      <c r="O881" s="19"/>
      <c r="P881" s="19"/>
      <c r="Q881" s="81">
        <f t="shared" si="163"/>
        <v>0</v>
      </c>
      <c r="R881" s="82">
        <f>IF(ISBLANK($B881),0,VLOOKUP($B881,Listen!$A$2:$C$45,2,FALSE))</f>
        <v>0</v>
      </c>
      <c r="S881" s="82">
        <f>IF(ISBLANK($B881),0,VLOOKUP($B881,Listen!$A$2:$C$45,3,FALSE))</f>
        <v>0</v>
      </c>
      <c r="T881" s="51">
        <f t="shared" si="155"/>
        <v>0</v>
      </c>
      <c r="U881" s="51">
        <f t="shared" si="165"/>
        <v>0</v>
      </c>
      <c r="V881" s="51">
        <f t="shared" si="165"/>
        <v>0</v>
      </c>
      <c r="W881" s="51">
        <f t="shared" si="165"/>
        <v>0</v>
      </c>
      <c r="X881" s="51">
        <f t="shared" si="165"/>
        <v>0</v>
      </c>
      <c r="Y881" s="51">
        <f t="shared" si="165"/>
        <v>0</v>
      </c>
      <c r="Z881" s="51">
        <f t="shared" si="165"/>
        <v>0</v>
      </c>
      <c r="AA881" s="53">
        <f t="shared" si="164"/>
        <v>0</v>
      </c>
      <c r="AB881" s="53">
        <f>IF(C881=A_Stammdaten!$B$12,D_SAV!$Q881-D_SAV!$AC881,HLOOKUP(A_Stammdaten!$B$12-1,$AD$4:$AJ$1000,ROW(C881)-3,FALSE)-$AC881)</f>
        <v>0</v>
      </c>
      <c r="AC881" s="53">
        <f>HLOOKUP(A_Stammdaten!$B$12,$AD$4:$AJ$1000,ROW(C881)-3,FALSE)</f>
        <v>0</v>
      </c>
      <c r="AD881" s="53">
        <f t="shared" si="156"/>
        <v>0</v>
      </c>
      <c r="AE881" s="53">
        <f t="shared" si="157"/>
        <v>0</v>
      </c>
      <c r="AF881" s="53">
        <f t="shared" si="158"/>
        <v>0</v>
      </c>
      <c r="AG881" s="53">
        <f t="shared" si="159"/>
        <v>0</v>
      </c>
      <c r="AH881" s="53">
        <f t="shared" si="160"/>
        <v>0</v>
      </c>
      <c r="AI881" s="53">
        <f t="shared" si="161"/>
        <v>0</v>
      </c>
      <c r="AJ881" s="53">
        <f t="shared" si="162"/>
        <v>0</v>
      </c>
    </row>
    <row r="882" spans="1:36" x14ac:dyDescent="0.25">
      <c r="A882" s="19"/>
      <c r="B882" s="19"/>
      <c r="C882" s="37"/>
      <c r="D882" s="19"/>
      <c r="E882" s="19"/>
      <c r="F882" s="19"/>
      <c r="G882" s="19"/>
      <c r="H882" s="19"/>
      <c r="I882" s="19"/>
      <c r="J882" s="19"/>
      <c r="K882" s="19"/>
      <c r="L882" s="19"/>
      <c r="M882" s="81">
        <f>IF(C882&gt;A_Stammdaten!$B$12,0,SUM(D882,E882,G882,I882:J882)-SUM(F882,H882,K882:L882))</f>
        <v>0</v>
      </c>
      <c r="N882" s="19"/>
      <c r="O882" s="19"/>
      <c r="P882" s="19"/>
      <c r="Q882" s="81">
        <f t="shared" si="163"/>
        <v>0</v>
      </c>
      <c r="R882" s="82">
        <f>IF(ISBLANK($B882),0,VLOOKUP($B882,Listen!$A$2:$C$45,2,FALSE))</f>
        <v>0</v>
      </c>
      <c r="S882" s="82">
        <f>IF(ISBLANK($B882),0,VLOOKUP($B882,Listen!$A$2:$C$45,3,FALSE))</f>
        <v>0</v>
      </c>
      <c r="T882" s="51">
        <f t="shared" si="155"/>
        <v>0</v>
      </c>
      <c r="U882" s="51">
        <f t="shared" si="165"/>
        <v>0</v>
      </c>
      <c r="V882" s="51">
        <f t="shared" si="165"/>
        <v>0</v>
      </c>
      <c r="W882" s="51">
        <f t="shared" si="165"/>
        <v>0</v>
      </c>
      <c r="X882" s="51">
        <f t="shared" si="165"/>
        <v>0</v>
      </c>
      <c r="Y882" s="51">
        <f t="shared" si="165"/>
        <v>0</v>
      </c>
      <c r="Z882" s="51">
        <f t="shared" si="165"/>
        <v>0</v>
      </c>
      <c r="AA882" s="53">
        <f t="shared" si="164"/>
        <v>0</v>
      </c>
      <c r="AB882" s="53">
        <f>IF(C882=A_Stammdaten!$B$12,D_SAV!$Q882-D_SAV!$AC882,HLOOKUP(A_Stammdaten!$B$12-1,$AD$4:$AJ$1000,ROW(C882)-3,FALSE)-$AC882)</f>
        <v>0</v>
      </c>
      <c r="AC882" s="53">
        <f>HLOOKUP(A_Stammdaten!$B$12,$AD$4:$AJ$1000,ROW(C882)-3,FALSE)</f>
        <v>0</v>
      </c>
      <c r="AD882" s="53">
        <f t="shared" si="156"/>
        <v>0</v>
      </c>
      <c r="AE882" s="53">
        <f t="shared" si="157"/>
        <v>0</v>
      </c>
      <c r="AF882" s="53">
        <f t="shared" si="158"/>
        <v>0</v>
      </c>
      <c r="AG882" s="53">
        <f t="shared" si="159"/>
        <v>0</v>
      </c>
      <c r="AH882" s="53">
        <f t="shared" si="160"/>
        <v>0</v>
      </c>
      <c r="AI882" s="53">
        <f t="shared" si="161"/>
        <v>0</v>
      </c>
      <c r="AJ882" s="53">
        <f t="shared" si="162"/>
        <v>0</v>
      </c>
    </row>
    <row r="883" spans="1:36" x14ac:dyDescent="0.25">
      <c r="A883" s="19"/>
      <c r="B883" s="19"/>
      <c r="C883" s="37"/>
      <c r="D883" s="19"/>
      <c r="E883" s="19"/>
      <c r="F883" s="19"/>
      <c r="G883" s="19"/>
      <c r="H883" s="19"/>
      <c r="I883" s="19"/>
      <c r="J883" s="19"/>
      <c r="K883" s="19"/>
      <c r="L883" s="19"/>
      <c r="M883" s="81">
        <f>IF(C883&gt;A_Stammdaten!$B$12,0,SUM(D883,E883,G883,I883:J883)-SUM(F883,H883,K883:L883))</f>
        <v>0</v>
      </c>
      <c r="N883" s="19"/>
      <c r="O883" s="19"/>
      <c r="P883" s="19"/>
      <c r="Q883" s="81">
        <f t="shared" si="163"/>
        <v>0</v>
      </c>
      <c r="R883" s="82">
        <f>IF(ISBLANK($B883),0,VLOOKUP($B883,Listen!$A$2:$C$45,2,FALSE))</f>
        <v>0</v>
      </c>
      <c r="S883" s="82">
        <f>IF(ISBLANK($B883),0,VLOOKUP($B883,Listen!$A$2:$C$45,3,FALSE))</f>
        <v>0</v>
      </c>
      <c r="T883" s="51">
        <f t="shared" si="155"/>
        <v>0</v>
      </c>
      <c r="U883" s="51">
        <f t="shared" si="165"/>
        <v>0</v>
      </c>
      <c r="V883" s="51">
        <f t="shared" si="165"/>
        <v>0</v>
      </c>
      <c r="W883" s="51">
        <f t="shared" si="165"/>
        <v>0</v>
      </c>
      <c r="X883" s="51">
        <f t="shared" si="165"/>
        <v>0</v>
      </c>
      <c r="Y883" s="51">
        <f t="shared" si="165"/>
        <v>0</v>
      </c>
      <c r="Z883" s="51">
        <f t="shared" si="165"/>
        <v>0</v>
      </c>
      <c r="AA883" s="53">
        <f t="shared" si="164"/>
        <v>0</v>
      </c>
      <c r="AB883" s="53">
        <f>IF(C883=A_Stammdaten!$B$12,D_SAV!$Q883-D_SAV!$AC883,HLOOKUP(A_Stammdaten!$B$12-1,$AD$4:$AJ$1000,ROW(C883)-3,FALSE)-$AC883)</f>
        <v>0</v>
      </c>
      <c r="AC883" s="53">
        <f>HLOOKUP(A_Stammdaten!$B$12,$AD$4:$AJ$1000,ROW(C883)-3,FALSE)</f>
        <v>0</v>
      </c>
      <c r="AD883" s="53">
        <f t="shared" si="156"/>
        <v>0</v>
      </c>
      <c r="AE883" s="53">
        <f t="shared" si="157"/>
        <v>0</v>
      </c>
      <c r="AF883" s="53">
        <f t="shared" si="158"/>
        <v>0</v>
      </c>
      <c r="AG883" s="53">
        <f t="shared" si="159"/>
        <v>0</v>
      </c>
      <c r="AH883" s="53">
        <f t="shared" si="160"/>
        <v>0</v>
      </c>
      <c r="AI883" s="53">
        <f t="shared" si="161"/>
        <v>0</v>
      </c>
      <c r="AJ883" s="53">
        <f t="shared" si="162"/>
        <v>0</v>
      </c>
    </row>
    <row r="884" spans="1:36" x14ac:dyDescent="0.25">
      <c r="A884" s="19"/>
      <c r="B884" s="19"/>
      <c r="C884" s="37"/>
      <c r="D884" s="19"/>
      <c r="E884" s="19"/>
      <c r="F884" s="19"/>
      <c r="G884" s="19"/>
      <c r="H884" s="19"/>
      <c r="I884" s="19"/>
      <c r="J884" s="19"/>
      <c r="K884" s="19"/>
      <c r="L884" s="19"/>
      <c r="M884" s="81">
        <f>IF(C884&gt;A_Stammdaten!$B$12,0,SUM(D884,E884,G884,I884:J884)-SUM(F884,H884,K884:L884))</f>
        <v>0</v>
      </c>
      <c r="N884" s="19"/>
      <c r="O884" s="19"/>
      <c r="P884" s="19"/>
      <c r="Q884" s="81">
        <f t="shared" si="163"/>
        <v>0</v>
      </c>
      <c r="R884" s="82">
        <f>IF(ISBLANK($B884),0,VLOOKUP($B884,Listen!$A$2:$C$45,2,FALSE))</f>
        <v>0</v>
      </c>
      <c r="S884" s="82">
        <f>IF(ISBLANK($B884),0,VLOOKUP($B884,Listen!$A$2:$C$45,3,FALSE))</f>
        <v>0</v>
      </c>
      <c r="T884" s="51">
        <f t="shared" si="155"/>
        <v>0</v>
      </c>
      <c r="U884" s="51">
        <f t="shared" si="165"/>
        <v>0</v>
      </c>
      <c r="V884" s="51">
        <f t="shared" si="165"/>
        <v>0</v>
      </c>
      <c r="W884" s="51">
        <f t="shared" si="165"/>
        <v>0</v>
      </c>
      <c r="X884" s="51">
        <f t="shared" si="165"/>
        <v>0</v>
      </c>
      <c r="Y884" s="51">
        <f t="shared" si="165"/>
        <v>0</v>
      </c>
      <c r="Z884" s="51">
        <f t="shared" si="165"/>
        <v>0</v>
      </c>
      <c r="AA884" s="53">
        <f t="shared" si="164"/>
        <v>0</v>
      </c>
      <c r="AB884" s="53">
        <f>IF(C884=A_Stammdaten!$B$12,D_SAV!$Q884-D_SAV!$AC884,HLOOKUP(A_Stammdaten!$B$12-1,$AD$4:$AJ$1000,ROW(C884)-3,FALSE)-$AC884)</f>
        <v>0</v>
      </c>
      <c r="AC884" s="53">
        <f>HLOOKUP(A_Stammdaten!$B$12,$AD$4:$AJ$1000,ROW(C884)-3,FALSE)</f>
        <v>0</v>
      </c>
      <c r="AD884" s="53">
        <f t="shared" si="156"/>
        <v>0</v>
      </c>
      <c r="AE884" s="53">
        <f t="shared" si="157"/>
        <v>0</v>
      </c>
      <c r="AF884" s="53">
        <f t="shared" si="158"/>
        <v>0</v>
      </c>
      <c r="AG884" s="53">
        <f t="shared" si="159"/>
        <v>0</v>
      </c>
      <c r="AH884" s="53">
        <f t="shared" si="160"/>
        <v>0</v>
      </c>
      <c r="AI884" s="53">
        <f t="shared" si="161"/>
        <v>0</v>
      </c>
      <c r="AJ884" s="53">
        <f t="shared" si="162"/>
        <v>0</v>
      </c>
    </row>
    <row r="885" spans="1:36" x14ac:dyDescent="0.25">
      <c r="A885" s="19"/>
      <c r="B885" s="19"/>
      <c r="C885" s="37"/>
      <c r="D885" s="19"/>
      <c r="E885" s="19"/>
      <c r="F885" s="19"/>
      <c r="G885" s="19"/>
      <c r="H885" s="19"/>
      <c r="I885" s="19"/>
      <c r="J885" s="19"/>
      <c r="K885" s="19"/>
      <c r="L885" s="19"/>
      <c r="M885" s="81">
        <f>IF(C885&gt;A_Stammdaten!$B$12,0,SUM(D885,E885,G885,I885:J885)-SUM(F885,H885,K885:L885))</f>
        <v>0</v>
      </c>
      <c r="N885" s="19"/>
      <c r="O885" s="19"/>
      <c r="P885" s="19"/>
      <c r="Q885" s="81">
        <f t="shared" si="163"/>
        <v>0</v>
      </c>
      <c r="R885" s="82">
        <f>IF(ISBLANK($B885),0,VLOOKUP($B885,Listen!$A$2:$C$45,2,FALSE))</f>
        <v>0</v>
      </c>
      <c r="S885" s="82">
        <f>IF(ISBLANK($B885),0,VLOOKUP($B885,Listen!$A$2:$C$45,3,FALSE))</f>
        <v>0</v>
      </c>
      <c r="T885" s="51">
        <f t="shared" si="155"/>
        <v>0</v>
      </c>
      <c r="U885" s="51">
        <f t="shared" si="165"/>
        <v>0</v>
      </c>
      <c r="V885" s="51">
        <f t="shared" si="165"/>
        <v>0</v>
      </c>
      <c r="W885" s="51">
        <f t="shared" si="165"/>
        <v>0</v>
      </c>
      <c r="X885" s="51">
        <f t="shared" si="165"/>
        <v>0</v>
      </c>
      <c r="Y885" s="51">
        <f t="shared" si="165"/>
        <v>0</v>
      </c>
      <c r="Z885" s="51">
        <f t="shared" si="165"/>
        <v>0</v>
      </c>
      <c r="AA885" s="53">
        <f t="shared" si="164"/>
        <v>0</v>
      </c>
      <c r="AB885" s="53">
        <f>IF(C885=A_Stammdaten!$B$12,D_SAV!$Q885-D_SAV!$AC885,HLOOKUP(A_Stammdaten!$B$12-1,$AD$4:$AJ$1000,ROW(C885)-3,FALSE)-$AC885)</f>
        <v>0</v>
      </c>
      <c r="AC885" s="53">
        <f>HLOOKUP(A_Stammdaten!$B$12,$AD$4:$AJ$1000,ROW(C885)-3,FALSE)</f>
        <v>0</v>
      </c>
      <c r="AD885" s="53">
        <f t="shared" si="156"/>
        <v>0</v>
      </c>
      <c r="AE885" s="53">
        <f t="shared" si="157"/>
        <v>0</v>
      </c>
      <c r="AF885" s="53">
        <f t="shared" si="158"/>
        <v>0</v>
      </c>
      <c r="AG885" s="53">
        <f t="shared" si="159"/>
        <v>0</v>
      </c>
      <c r="AH885" s="53">
        <f t="shared" si="160"/>
        <v>0</v>
      </c>
      <c r="AI885" s="53">
        <f t="shared" si="161"/>
        <v>0</v>
      </c>
      <c r="AJ885" s="53">
        <f t="shared" si="162"/>
        <v>0</v>
      </c>
    </row>
    <row r="886" spans="1:36" x14ac:dyDescent="0.25">
      <c r="A886" s="19"/>
      <c r="B886" s="19"/>
      <c r="C886" s="37"/>
      <c r="D886" s="19"/>
      <c r="E886" s="19"/>
      <c r="F886" s="19"/>
      <c r="G886" s="19"/>
      <c r="H886" s="19"/>
      <c r="I886" s="19"/>
      <c r="J886" s="19"/>
      <c r="K886" s="19"/>
      <c r="L886" s="19"/>
      <c r="M886" s="81">
        <f>IF(C886&gt;A_Stammdaten!$B$12,0,SUM(D886,E886,G886,I886:J886)-SUM(F886,H886,K886:L886))</f>
        <v>0</v>
      </c>
      <c r="N886" s="19"/>
      <c r="O886" s="19"/>
      <c r="P886" s="19"/>
      <c r="Q886" s="81">
        <f t="shared" si="163"/>
        <v>0</v>
      </c>
      <c r="R886" s="82">
        <f>IF(ISBLANK($B886),0,VLOOKUP($B886,Listen!$A$2:$C$45,2,FALSE))</f>
        <v>0</v>
      </c>
      <c r="S886" s="82">
        <f>IF(ISBLANK($B886),0,VLOOKUP($B886,Listen!$A$2:$C$45,3,FALSE))</f>
        <v>0</v>
      </c>
      <c r="T886" s="51">
        <f t="shared" si="155"/>
        <v>0</v>
      </c>
      <c r="U886" s="51">
        <f t="shared" si="165"/>
        <v>0</v>
      </c>
      <c r="V886" s="51">
        <f t="shared" si="165"/>
        <v>0</v>
      </c>
      <c r="W886" s="51">
        <f t="shared" si="165"/>
        <v>0</v>
      </c>
      <c r="X886" s="51">
        <f t="shared" si="165"/>
        <v>0</v>
      </c>
      <c r="Y886" s="51">
        <f t="shared" si="165"/>
        <v>0</v>
      </c>
      <c r="Z886" s="51">
        <f t="shared" si="165"/>
        <v>0</v>
      </c>
      <c r="AA886" s="53">
        <f t="shared" si="164"/>
        <v>0</v>
      </c>
      <c r="AB886" s="53">
        <f>IF(C886=A_Stammdaten!$B$12,D_SAV!$Q886-D_SAV!$AC886,HLOOKUP(A_Stammdaten!$B$12-1,$AD$4:$AJ$1000,ROW(C886)-3,FALSE)-$AC886)</f>
        <v>0</v>
      </c>
      <c r="AC886" s="53">
        <f>HLOOKUP(A_Stammdaten!$B$12,$AD$4:$AJ$1000,ROW(C886)-3,FALSE)</f>
        <v>0</v>
      </c>
      <c r="AD886" s="53">
        <f t="shared" si="156"/>
        <v>0</v>
      </c>
      <c r="AE886" s="53">
        <f t="shared" si="157"/>
        <v>0</v>
      </c>
      <c r="AF886" s="53">
        <f t="shared" si="158"/>
        <v>0</v>
      </c>
      <c r="AG886" s="53">
        <f t="shared" si="159"/>
        <v>0</v>
      </c>
      <c r="AH886" s="53">
        <f t="shared" si="160"/>
        <v>0</v>
      </c>
      <c r="AI886" s="53">
        <f t="shared" si="161"/>
        <v>0</v>
      </c>
      <c r="AJ886" s="53">
        <f t="shared" si="162"/>
        <v>0</v>
      </c>
    </row>
    <row r="887" spans="1:36" x14ac:dyDescent="0.25">
      <c r="A887" s="19"/>
      <c r="B887" s="19"/>
      <c r="C887" s="37"/>
      <c r="D887" s="19"/>
      <c r="E887" s="19"/>
      <c r="F887" s="19"/>
      <c r="G887" s="19"/>
      <c r="H887" s="19"/>
      <c r="I887" s="19"/>
      <c r="J887" s="19"/>
      <c r="K887" s="19"/>
      <c r="L887" s="19"/>
      <c r="M887" s="81">
        <f>IF(C887&gt;A_Stammdaten!$B$12,0,SUM(D887,E887,G887,I887:J887)-SUM(F887,H887,K887:L887))</f>
        <v>0</v>
      </c>
      <c r="N887" s="19"/>
      <c r="O887" s="19"/>
      <c r="P887" s="19"/>
      <c r="Q887" s="81">
        <f t="shared" si="163"/>
        <v>0</v>
      </c>
      <c r="R887" s="82">
        <f>IF(ISBLANK($B887),0,VLOOKUP($B887,Listen!$A$2:$C$45,2,FALSE))</f>
        <v>0</v>
      </c>
      <c r="S887" s="82">
        <f>IF(ISBLANK($B887),0,VLOOKUP($B887,Listen!$A$2:$C$45,3,FALSE))</f>
        <v>0</v>
      </c>
      <c r="T887" s="51">
        <f t="shared" si="155"/>
        <v>0</v>
      </c>
      <c r="U887" s="51">
        <f t="shared" si="165"/>
        <v>0</v>
      </c>
      <c r="V887" s="51">
        <f t="shared" si="165"/>
        <v>0</v>
      </c>
      <c r="W887" s="51">
        <f t="shared" si="165"/>
        <v>0</v>
      </c>
      <c r="X887" s="51">
        <f t="shared" si="165"/>
        <v>0</v>
      </c>
      <c r="Y887" s="51">
        <f t="shared" si="165"/>
        <v>0</v>
      </c>
      <c r="Z887" s="51">
        <f t="shared" si="165"/>
        <v>0</v>
      </c>
      <c r="AA887" s="53">
        <f t="shared" si="164"/>
        <v>0</v>
      </c>
      <c r="AB887" s="53">
        <f>IF(C887=A_Stammdaten!$B$12,D_SAV!$Q887-D_SAV!$AC887,HLOOKUP(A_Stammdaten!$B$12-1,$AD$4:$AJ$1000,ROW(C887)-3,FALSE)-$AC887)</f>
        <v>0</v>
      </c>
      <c r="AC887" s="53">
        <f>HLOOKUP(A_Stammdaten!$B$12,$AD$4:$AJ$1000,ROW(C887)-3,FALSE)</f>
        <v>0</v>
      </c>
      <c r="AD887" s="53">
        <f t="shared" si="156"/>
        <v>0</v>
      </c>
      <c r="AE887" s="53">
        <f t="shared" si="157"/>
        <v>0</v>
      </c>
      <c r="AF887" s="53">
        <f t="shared" si="158"/>
        <v>0</v>
      </c>
      <c r="AG887" s="53">
        <f t="shared" si="159"/>
        <v>0</v>
      </c>
      <c r="AH887" s="53">
        <f t="shared" si="160"/>
        <v>0</v>
      </c>
      <c r="AI887" s="53">
        <f t="shared" si="161"/>
        <v>0</v>
      </c>
      <c r="AJ887" s="53">
        <f t="shared" si="162"/>
        <v>0</v>
      </c>
    </row>
    <row r="888" spans="1:36" x14ac:dyDescent="0.25">
      <c r="A888" s="19"/>
      <c r="B888" s="19"/>
      <c r="C888" s="37"/>
      <c r="D888" s="19"/>
      <c r="E888" s="19"/>
      <c r="F888" s="19"/>
      <c r="G888" s="19"/>
      <c r="H888" s="19"/>
      <c r="I888" s="19"/>
      <c r="J888" s="19"/>
      <c r="K888" s="19"/>
      <c r="L888" s="19"/>
      <c r="M888" s="81">
        <f>IF(C888&gt;A_Stammdaten!$B$12,0,SUM(D888,E888,G888,I888:J888)-SUM(F888,H888,K888:L888))</f>
        <v>0</v>
      </c>
      <c r="N888" s="19"/>
      <c r="O888" s="19"/>
      <c r="P888" s="19"/>
      <c r="Q888" s="81">
        <f t="shared" si="163"/>
        <v>0</v>
      </c>
      <c r="R888" s="82">
        <f>IF(ISBLANK($B888),0,VLOOKUP($B888,Listen!$A$2:$C$45,2,FALSE))</f>
        <v>0</v>
      </c>
      <c r="S888" s="82">
        <f>IF(ISBLANK($B888),0,VLOOKUP($B888,Listen!$A$2:$C$45,3,FALSE))</f>
        <v>0</v>
      </c>
      <c r="T888" s="51">
        <f t="shared" si="155"/>
        <v>0</v>
      </c>
      <c r="U888" s="51">
        <f t="shared" si="165"/>
        <v>0</v>
      </c>
      <c r="V888" s="51">
        <f t="shared" si="165"/>
        <v>0</v>
      </c>
      <c r="W888" s="51">
        <f t="shared" si="165"/>
        <v>0</v>
      </c>
      <c r="X888" s="51">
        <f t="shared" si="165"/>
        <v>0</v>
      </c>
      <c r="Y888" s="51">
        <f t="shared" si="165"/>
        <v>0</v>
      </c>
      <c r="Z888" s="51">
        <f t="shared" si="165"/>
        <v>0</v>
      </c>
      <c r="AA888" s="53">
        <f t="shared" si="164"/>
        <v>0</v>
      </c>
      <c r="AB888" s="53">
        <f>IF(C888=A_Stammdaten!$B$12,D_SAV!$Q888-D_SAV!$AC888,HLOOKUP(A_Stammdaten!$B$12-1,$AD$4:$AJ$1000,ROW(C888)-3,FALSE)-$AC888)</f>
        <v>0</v>
      </c>
      <c r="AC888" s="53">
        <f>HLOOKUP(A_Stammdaten!$B$12,$AD$4:$AJ$1000,ROW(C888)-3,FALSE)</f>
        <v>0</v>
      </c>
      <c r="AD888" s="53">
        <f t="shared" si="156"/>
        <v>0</v>
      </c>
      <c r="AE888" s="53">
        <f t="shared" si="157"/>
        <v>0</v>
      </c>
      <c r="AF888" s="53">
        <f t="shared" si="158"/>
        <v>0</v>
      </c>
      <c r="AG888" s="53">
        <f t="shared" si="159"/>
        <v>0</v>
      </c>
      <c r="AH888" s="53">
        <f t="shared" si="160"/>
        <v>0</v>
      </c>
      <c r="AI888" s="53">
        <f t="shared" si="161"/>
        <v>0</v>
      </c>
      <c r="AJ888" s="53">
        <f t="shared" si="162"/>
        <v>0</v>
      </c>
    </row>
    <row r="889" spans="1:36" x14ac:dyDescent="0.25">
      <c r="A889" s="19"/>
      <c r="B889" s="19"/>
      <c r="C889" s="37"/>
      <c r="D889" s="19"/>
      <c r="E889" s="19"/>
      <c r="F889" s="19"/>
      <c r="G889" s="19"/>
      <c r="H889" s="19"/>
      <c r="I889" s="19"/>
      <c r="J889" s="19"/>
      <c r="K889" s="19"/>
      <c r="L889" s="19"/>
      <c r="M889" s="81">
        <f>IF(C889&gt;A_Stammdaten!$B$12,0,SUM(D889,E889,G889,I889:J889)-SUM(F889,H889,K889:L889))</f>
        <v>0</v>
      </c>
      <c r="N889" s="19"/>
      <c r="O889" s="19"/>
      <c r="P889" s="19"/>
      <c r="Q889" s="81">
        <f t="shared" si="163"/>
        <v>0</v>
      </c>
      <c r="R889" s="82">
        <f>IF(ISBLANK($B889),0,VLOOKUP($B889,Listen!$A$2:$C$45,2,FALSE))</f>
        <v>0</v>
      </c>
      <c r="S889" s="82">
        <f>IF(ISBLANK($B889),0,VLOOKUP($B889,Listen!$A$2:$C$45,3,FALSE))</f>
        <v>0</v>
      </c>
      <c r="T889" s="51">
        <f t="shared" si="155"/>
        <v>0</v>
      </c>
      <c r="U889" s="51">
        <f t="shared" si="165"/>
        <v>0</v>
      </c>
      <c r="V889" s="51">
        <f t="shared" si="165"/>
        <v>0</v>
      </c>
      <c r="W889" s="51">
        <f t="shared" si="165"/>
        <v>0</v>
      </c>
      <c r="X889" s="51">
        <f t="shared" si="165"/>
        <v>0</v>
      </c>
      <c r="Y889" s="51">
        <f t="shared" si="165"/>
        <v>0</v>
      </c>
      <c r="Z889" s="51">
        <f t="shared" si="165"/>
        <v>0</v>
      </c>
      <c r="AA889" s="53">
        <f t="shared" si="164"/>
        <v>0</v>
      </c>
      <c r="AB889" s="53">
        <f>IF(C889=A_Stammdaten!$B$12,D_SAV!$Q889-D_SAV!$AC889,HLOOKUP(A_Stammdaten!$B$12-1,$AD$4:$AJ$1000,ROW(C889)-3,FALSE)-$AC889)</f>
        <v>0</v>
      </c>
      <c r="AC889" s="53">
        <f>HLOOKUP(A_Stammdaten!$B$12,$AD$4:$AJ$1000,ROW(C889)-3,FALSE)</f>
        <v>0</v>
      </c>
      <c r="AD889" s="53">
        <f t="shared" si="156"/>
        <v>0</v>
      </c>
      <c r="AE889" s="53">
        <f t="shared" si="157"/>
        <v>0</v>
      </c>
      <c r="AF889" s="53">
        <f t="shared" si="158"/>
        <v>0</v>
      </c>
      <c r="AG889" s="53">
        <f t="shared" si="159"/>
        <v>0</v>
      </c>
      <c r="AH889" s="53">
        <f t="shared" si="160"/>
        <v>0</v>
      </c>
      <c r="AI889" s="53">
        <f t="shared" si="161"/>
        <v>0</v>
      </c>
      <c r="AJ889" s="53">
        <f t="shared" si="162"/>
        <v>0</v>
      </c>
    </row>
    <row r="890" spans="1:36" x14ac:dyDescent="0.25">
      <c r="A890" s="19"/>
      <c r="B890" s="19"/>
      <c r="C890" s="37"/>
      <c r="D890" s="19"/>
      <c r="E890" s="19"/>
      <c r="F890" s="19"/>
      <c r="G890" s="19"/>
      <c r="H890" s="19"/>
      <c r="I890" s="19"/>
      <c r="J890" s="19"/>
      <c r="K890" s="19"/>
      <c r="L890" s="19"/>
      <c r="M890" s="81">
        <f>IF(C890&gt;A_Stammdaten!$B$12,0,SUM(D890,E890,G890,I890:J890)-SUM(F890,H890,K890:L890))</f>
        <v>0</v>
      </c>
      <c r="N890" s="19"/>
      <c r="O890" s="19"/>
      <c r="P890" s="19"/>
      <c r="Q890" s="81">
        <f t="shared" si="163"/>
        <v>0</v>
      </c>
      <c r="R890" s="82">
        <f>IF(ISBLANK($B890),0,VLOOKUP($B890,Listen!$A$2:$C$45,2,FALSE))</f>
        <v>0</v>
      </c>
      <c r="S890" s="82">
        <f>IF(ISBLANK($B890),0,VLOOKUP($B890,Listen!$A$2:$C$45,3,FALSE))</f>
        <v>0</v>
      </c>
      <c r="T890" s="51">
        <f t="shared" si="155"/>
        <v>0</v>
      </c>
      <c r="U890" s="51">
        <f t="shared" si="165"/>
        <v>0</v>
      </c>
      <c r="V890" s="51">
        <f t="shared" si="165"/>
        <v>0</v>
      </c>
      <c r="W890" s="51">
        <f t="shared" si="165"/>
        <v>0</v>
      </c>
      <c r="X890" s="51">
        <f t="shared" si="165"/>
        <v>0</v>
      </c>
      <c r="Y890" s="51">
        <f t="shared" si="165"/>
        <v>0</v>
      </c>
      <c r="Z890" s="51">
        <f t="shared" si="165"/>
        <v>0</v>
      </c>
      <c r="AA890" s="53">
        <f t="shared" si="164"/>
        <v>0</v>
      </c>
      <c r="AB890" s="53">
        <f>IF(C890=A_Stammdaten!$B$12,D_SAV!$Q890-D_SAV!$AC890,HLOOKUP(A_Stammdaten!$B$12-1,$AD$4:$AJ$1000,ROW(C890)-3,FALSE)-$AC890)</f>
        <v>0</v>
      </c>
      <c r="AC890" s="53">
        <f>HLOOKUP(A_Stammdaten!$B$12,$AD$4:$AJ$1000,ROW(C890)-3,FALSE)</f>
        <v>0</v>
      </c>
      <c r="AD890" s="53">
        <f t="shared" si="156"/>
        <v>0</v>
      </c>
      <c r="AE890" s="53">
        <f t="shared" si="157"/>
        <v>0</v>
      </c>
      <c r="AF890" s="53">
        <f t="shared" si="158"/>
        <v>0</v>
      </c>
      <c r="AG890" s="53">
        <f t="shared" si="159"/>
        <v>0</v>
      </c>
      <c r="AH890" s="53">
        <f t="shared" si="160"/>
        <v>0</v>
      </c>
      <c r="AI890" s="53">
        <f t="shared" si="161"/>
        <v>0</v>
      </c>
      <c r="AJ890" s="53">
        <f t="shared" si="162"/>
        <v>0</v>
      </c>
    </row>
    <row r="891" spans="1:36" x14ac:dyDescent="0.25">
      <c r="A891" s="19"/>
      <c r="B891" s="19"/>
      <c r="C891" s="37"/>
      <c r="D891" s="19"/>
      <c r="E891" s="19"/>
      <c r="F891" s="19"/>
      <c r="G891" s="19"/>
      <c r="H891" s="19"/>
      <c r="I891" s="19"/>
      <c r="J891" s="19"/>
      <c r="K891" s="19"/>
      <c r="L891" s="19"/>
      <c r="M891" s="81">
        <f>IF(C891&gt;A_Stammdaten!$B$12,0,SUM(D891,E891,G891,I891:J891)-SUM(F891,H891,K891:L891))</f>
        <v>0</v>
      </c>
      <c r="N891" s="19"/>
      <c r="O891" s="19"/>
      <c r="P891" s="19"/>
      <c r="Q891" s="81">
        <f t="shared" si="163"/>
        <v>0</v>
      </c>
      <c r="R891" s="82">
        <f>IF(ISBLANK($B891),0,VLOOKUP($B891,Listen!$A$2:$C$45,2,FALSE))</f>
        <v>0</v>
      </c>
      <c r="S891" s="82">
        <f>IF(ISBLANK($B891),0,VLOOKUP($B891,Listen!$A$2:$C$45,3,FALSE))</f>
        <v>0</v>
      </c>
      <c r="T891" s="51">
        <f t="shared" si="155"/>
        <v>0</v>
      </c>
      <c r="U891" s="51">
        <f t="shared" si="165"/>
        <v>0</v>
      </c>
      <c r="V891" s="51">
        <f t="shared" si="165"/>
        <v>0</v>
      </c>
      <c r="W891" s="51">
        <f t="shared" si="165"/>
        <v>0</v>
      </c>
      <c r="X891" s="51">
        <f t="shared" si="165"/>
        <v>0</v>
      </c>
      <c r="Y891" s="51">
        <f t="shared" si="165"/>
        <v>0</v>
      </c>
      <c r="Z891" s="51">
        <f t="shared" si="165"/>
        <v>0</v>
      </c>
      <c r="AA891" s="53">
        <f t="shared" si="164"/>
        <v>0</v>
      </c>
      <c r="AB891" s="53">
        <f>IF(C891=A_Stammdaten!$B$12,D_SAV!$Q891-D_SAV!$AC891,HLOOKUP(A_Stammdaten!$B$12-1,$AD$4:$AJ$1000,ROW(C891)-3,FALSE)-$AC891)</f>
        <v>0</v>
      </c>
      <c r="AC891" s="53">
        <f>HLOOKUP(A_Stammdaten!$B$12,$AD$4:$AJ$1000,ROW(C891)-3,FALSE)</f>
        <v>0</v>
      </c>
      <c r="AD891" s="53">
        <f t="shared" si="156"/>
        <v>0</v>
      </c>
      <c r="AE891" s="53">
        <f t="shared" si="157"/>
        <v>0</v>
      </c>
      <c r="AF891" s="53">
        <f t="shared" si="158"/>
        <v>0</v>
      </c>
      <c r="AG891" s="53">
        <f t="shared" si="159"/>
        <v>0</v>
      </c>
      <c r="AH891" s="53">
        <f t="shared" si="160"/>
        <v>0</v>
      </c>
      <c r="AI891" s="53">
        <f t="shared" si="161"/>
        <v>0</v>
      </c>
      <c r="AJ891" s="53">
        <f t="shared" si="162"/>
        <v>0</v>
      </c>
    </row>
    <row r="892" spans="1:36" x14ac:dyDescent="0.25">
      <c r="A892" s="19"/>
      <c r="B892" s="19"/>
      <c r="C892" s="37"/>
      <c r="D892" s="19"/>
      <c r="E892" s="19"/>
      <c r="F892" s="19"/>
      <c r="G892" s="19"/>
      <c r="H892" s="19"/>
      <c r="I892" s="19"/>
      <c r="J892" s="19"/>
      <c r="K892" s="19"/>
      <c r="L892" s="19"/>
      <c r="M892" s="81">
        <f>IF(C892&gt;A_Stammdaten!$B$12,0,SUM(D892,E892,G892,I892:J892)-SUM(F892,H892,K892:L892))</f>
        <v>0</v>
      </c>
      <c r="N892" s="19"/>
      <c r="O892" s="19"/>
      <c r="P892" s="19"/>
      <c r="Q892" s="81">
        <f t="shared" si="163"/>
        <v>0</v>
      </c>
      <c r="R892" s="82">
        <f>IF(ISBLANK($B892),0,VLOOKUP($B892,Listen!$A$2:$C$45,2,FALSE))</f>
        <v>0</v>
      </c>
      <c r="S892" s="82">
        <f>IF(ISBLANK($B892),0,VLOOKUP($B892,Listen!$A$2:$C$45,3,FALSE))</f>
        <v>0</v>
      </c>
      <c r="T892" s="51">
        <f t="shared" si="155"/>
        <v>0</v>
      </c>
      <c r="U892" s="51">
        <f t="shared" si="165"/>
        <v>0</v>
      </c>
      <c r="V892" s="51">
        <f t="shared" si="165"/>
        <v>0</v>
      </c>
      <c r="W892" s="51">
        <f t="shared" si="165"/>
        <v>0</v>
      </c>
      <c r="X892" s="51">
        <f t="shared" si="165"/>
        <v>0</v>
      </c>
      <c r="Y892" s="51">
        <f t="shared" si="165"/>
        <v>0</v>
      </c>
      <c r="Z892" s="51">
        <f t="shared" si="165"/>
        <v>0</v>
      </c>
      <c r="AA892" s="53">
        <f t="shared" si="164"/>
        <v>0</v>
      </c>
      <c r="AB892" s="53">
        <f>IF(C892=A_Stammdaten!$B$12,D_SAV!$Q892-D_SAV!$AC892,HLOOKUP(A_Stammdaten!$B$12-1,$AD$4:$AJ$1000,ROW(C892)-3,FALSE)-$AC892)</f>
        <v>0</v>
      </c>
      <c r="AC892" s="53">
        <f>HLOOKUP(A_Stammdaten!$B$12,$AD$4:$AJ$1000,ROW(C892)-3,FALSE)</f>
        <v>0</v>
      </c>
      <c r="AD892" s="53">
        <f t="shared" si="156"/>
        <v>0</v>
      </c>
      <c r="AE892" s="53">
        <f t="shared" si="157"/>
        <v>0</v>
      </c>
      <c r="AF892" s="53">
        <f t="shared" si="158"/>
        <v>0</v>
      </c>
      <c r="AG892" s="53">
        <f t="shared" si="159"/>
        <v>0</v>
      </c>
      <c r="AH892" s="53">
        <f t="shared" si="160"/>
        <v>0</v>
      </c>
      <c r="AI892" s="53">
        <f t="shared" si="161"/>
        <v>0</v>
      </c>
      <c r="AJ892" s="53">
        <f t="shared" si="162"/>
        <v>0</v>
      </c>
    </row>
    <row r="893" spans="1:36" x14ac:dyDescent="0.25">
      <c r="A893" s="19"/>
      <c r="B893" s="19"/>
      <c r="C893" s="37"/>
      <c r="D893" s="19"/>
      <c r="E893" s="19"/>
      <c r="F893" s="19"/>
      <c r="G893" s="19"/>
      <c r="H893" s="19"/>
      <c r="I893" s="19"/>
      <c r="J893" s="19"/>
      <c r="K893" s="19"/>
      <c r="L893" s="19"/>
      <c r="M893" s="81">
        <f>IF(C893&gt;A_Stammdaten!$B$12,0,SUM(D893,E893,G893,I893:J893)-SUM(F893,H893,K893:L893))</f>
        <v>0</v>
      </c>
      <c r="N893" s="19"/>
      <c r="O893" s="19"/>
      <c r="P893" s="19"/>
      <c r="Q893" s="81">
        <f t="shared" si="163"/>
        <v>0</v>
      </c>
      <c r="R893" s="82">
        <f>IF(ISBLANK($B893),0,VLOOKUP($B893,Listen!$A$2:$C$45,2,FALSE))</f>
        <v>0</v>
      </c>
      <c r="S893" s="82">
        <f>IF(ISBLANK($B893),0,VLOOKUP($B893,Listen!$A$2:$C$45,3,FALSE))</f>
        <v>0</v>
      </c>
      <c r="T893" s="51">
        <f t="shared" si="155"/>
        <v>0</v>
      </c>
      <c r="U893" s="51">
        <f t="shared" si="165"/>
        <v>0</v>
      </c>
      <c r="V893" s="51">
        <f t="shared" si="165"/>
        <v>0</v>
      </c>
      <c r="W893" s="51">
        <f t="shared" si="165"/>
        <v>0</v>
      </c>
      <c r="X893" s="51">
        <f t="shared" si="165"/>
        <v>0</v>
      </c>
      <c r="Y893" s="51">
        <f t="shared" si="165"/>
        <v>0</v>
      </c>
      <c r="Z893" s="51">
        <f t="shared" si="165"/>
        <v>0</v>
      </c>
      <c r="AA893" s="53">
        <f t="shared" si="164"/>
        <v>0</v>
      </c>
      <c r="AB893" s="53">
        <f>IF(C893=A_Stammdaten!$B$12,D_SAV!$Q893-D_SAV!$AC893,HLOOKUP(A_Stammdaten!$B$12-1,$AD$4:$AJ$1000,ROW(C893)-3,FALSE)-$AC893)</f>
        <v>0</v>
      </c>
      <c r="AC893" s="53">
        <f>HLOOKUP(A_Stammdaten!$B$12,$AD$4:$AJ$1000,ROW(C893)-3,FALSE)</f>
        <v>0</v>
      </c>
      <c r="AD893" s="53">
        <f t="shared" si="156"/>
        <v>0</v>
      </c>
      <c r="AE893" s="53">
        <f t="shared" si="157"/>
        <v>0</v>
      </c>
      <c r="AF893" s="53">
        <f t="shared" si="158"/>
        <v>0</v>
      </c>
      <c r="AG893" s="53">
        <f t="shared" si="159"/>
        <v>0</v>
      </c>
      <c r="AH893" s="53">
        <f t="shared" si="160"/>
        <v>0</v>
      </c>
      <c r="AI893" s="53">
        <f t="shared" si="161"/>
        <v>0</v>
      </c>
      <c r="AJ893" s="53">
        <f t="shared" si="162"/>
        <v>0</v>
      </c>
    </row>
    <row r="894" spans="1:36" x14ac:dyDescent="0.25">
      <c r="A894" s="19"/>
      <c r="B894" s="19"/>
      <c r="C894" s="37"/>
      <c r="D894" s="19"/>
      <c r="E894" s="19"/>
      <c r="F894" s="19"/>
      <c r="G894" s="19"/>
      <c r="H894" s="19"/>
      <c r="I894" s="19"/>
      <c r="J894" s="19"/>
      <c r="K894" s="19"/>
      <c r="L894" s="19"/>
      <c r="M894" s="81">
        <f>IF(C894&gt;A_Stammdaten!$B$12,0,SUM(D894,E894,G894,I894:J894)-SUM(F894,H894,K894:L894))</f>
        <v>0</v>
      </c>
      <c r="N894" s="19"/>
      <c r="O894" s="19"/>
      <c r="P894" s="19"/>
      <c r="Q894" s="81">
        <f t="shared" si="163"/>
        <v>0</v>
      </c>
      <c r="R894" s="82">
        <f>IF(ISBLANK($B894),0,VLOOKUP($B894,Listen!$A$2:$C$45,2,FALSE))</f>
        <v>0</v>
      </c>
      <c r="S894" s="82">
        <f>IF(ISBLANK($B894),0,VLOOKUP($B894,Listen!$A$2:$C$45,3,FALSE))</f>
        <v>0</v>
      </c>
      <c r="T894" s="51">
        <f t="shared" si="155"/>
        <v>0</v>
      </c>
      <c r="U894" s="51">
        <f t="shared" si="165"/>
        <v>0</v>
      </c>
      <c r="V894" s="51">
        <f t="shared" si="165"/>
        <v>0</v>
      </c>
      <c r="W894" s="51">
        <f t="shared" si="165"/>
        <v>0</v>
      </c>
      <c r="X894" s="51">
        <f t="shared" si="165"/>
        <v>0</v>
      </c>
      <c r="Y894" s="51">
        <f t="shared" si="165"/>
        <v>0</v>
      </c>
      <c r="Z894" s="51">
        <f t="shared" si="165"/>
        <v>0</v>
      </c>
      <c r="AA894" s="53">
        <f t="shared" si="164"/>
        <v>0</v>
      </c>
      <c r="AB894" s="53">
        <f>IF(C894=A_Stammdaten!$B$12,D_SAV!$Q894-D_SAV!$AC894,HLOOKUP(A_Stammdaten!$B$12-1,$AD$4:$AJ$1000,ROW(C894)-3,FALSE)-$AC894)</f>
        <v>0</v>
      </c>
      <c r="AC894" s="53">
        <f>HLOOKUP(A_Stammdaten!$B$12,$AD$4:$AJ$1000,ROW(C894)-3,FALSE)</f>
        <v>0</v>
      </c>
      <c r="AD894" s="53">
        <f t="shared" si="156"/>
        <v>0</v>
      </c>
      <c r="AE894" s="53">
        <f t="shared" si="157"/>
        <v>0</v>
      </c>
      <c r="AF894" s="53">
        <f t="shared" si="158"/>
        <v>0</v>
      </c>
      <c r="AG894" s="53">
        <f t="shared" si="159"/>
        <v>0</v>
      </c>
      <c r="AH894" s="53">
        <f t="shared" si="160"/>
        <v>0</v>
      </c>
      <c r="AI894" s="53">
        <f t="shared" si="161"/>
        <v>0</v>
      </c>
      <c r="AJ894" s="53">
        <f t="shared" si="162"/>
        <v>0</v>
      </c>
    </row>
    <row r="895" spans="1:36" x14ac:dyDescent="0.25">
      <c r="A895" s="19"/>
      <c r="B895" s="19"/>
      <c r="C895" s="37"/>
      <c r="D895" s="19"/>
      <c r="E895" s="19"/>
      <c r="F895" s="19"/>
      <c r="G895" s="19"/>
      <c r="H895" s="19"/>
      <c r="I895" s="19"/>
      <c r="J895" s="19"/>
      <c r="K895" s="19"/>
      <c r="L895" s="19"/>
      <c r="M895" s="81">
        <f>IF(C895&gt;A_Stammdaten!$B$12,0,SUM(D895,E895,G895,I895:J895)-SUM(F895,H895,K895:L895))</f>
        <v>0</v>
      </c>
      <c r="N895" s="19"/>
      <c r="O895" s="19"/>
      <c r="P895" s="19"/>
      <c r="Q895" s="81">
        <f t="shared" si="163"/>
        <v>0</v>
      </c>
      <c r="R895" s="82">
        <f>IF(ISBLANK($B895),0,VLOOKUP($B895,Listen!$A$2:$C$45,2,FALSE))</f>
        <v>0</v>
      </c>
      <c r="S895" s="82">
        <f>IF(ISBLANK($B895),0,VLOOKUP($B895,Listen!$A$2:$C$45,3,FALSE))</f>
        <v>0</v>
      </c>
      <c r="T895" s="51">
        <f t="shared" si="155"/>
        <v>0</v>
      </c>
      <c r="U895" s="51">
        <f t="shared" si="165"/>
        <v>0</v>
      </c>
      <c r="V895" s="51">
        <f t="shared" si="165"/>
        <v>0</v>
      </c>
      <c r="W895" s="51">
        <f t="shared" si="165"/>
        <v>0</v>
      </c>
      <c r="X895" s="51">
        <f t="shared" si="165"/>
        <v>0</v>
      </c>
      <c r="Y895" s="51">
        <f t="shared" si="165"/>
        <v>0</v>
      </c>
      <c r="Z895" s="51">
        <f t="shared" si="165"/>
        <v>0</v>
      </c>
      <c r="AA895" s="53">
        <f t="shared" si="164"/>
        <v>0</v>
      </c>
      <c r="AB895" s="53">
        <f>IF(C895=A_Stammdaten!$B$12,D_SAV!$Q895-D_SAV!$AC895,HLOOKUP(A_Stammdaten!$B$12-1,$AD$4:$AJ$1000,ROW(C895)-3,FALSE)-$AC895)</f>
        <v>0</v>
      </c>
      <c r="AC895" s="53">
        <f>HLOOKUP(A_Stammdaten!$B$12,$AD$4:$AJ$1000,ROW(C895)-3,FALSE)</f>
        <v>0</v>
      </c>
      <c r="AD895" s="53">
        <f t="shared" si="156"/>
        <v>0</v>
      </c>
      <c r="AE895" s="53">
        <f t="shared" si="157"/>
        <v>0</v>
      </c>
      <c r="AF895" s="53">
        <f t="shared" si="158"/>
        <v>0</v>
      </c>
      <c r="AG895" s="53">
        <f t="shared" si="159"/>
        <v>0</v>
      </c>
      <c r="AH895" s="53">
        <f t="shared" si="160"/>
        <v>0</v>
      </c>
      <c r="AI895" s="53">
        <f t="shared" si="161"/>
        <v>0</v>
      </c>
      <c r="AJ895" s="53">
        <f t="shared" si="162"/>
        <v>0</v>
      </c>
    </row>
    <row r="896" spans="1:36" x14ac:dyDescent="0.25">
      <c r="A896" s="19"/>
      <c r="B896" s="19"/>
      <c r="C896" s="37"/>
      <c r="D896" s="19"/>
      <c r="E896" s="19"/>
      <c r="F896" s="19"/>
      <c r="G896" s="19"/>
      <c r="H896" s="19"/>
      <c r="I896" s="19"/>
      <c r="J896" s="19"/>
      <c r="K896" s="19"/>
      <c r="L896" s="19"/>
      <c r="M896" s="81">
        <f>IF(C896&gt;A_Stammdaten!$B$12,0,SUM(D896,E896,G896,I896:J896)-SUM(F896,H896,K896:L896))</f>
        <v>0</v>
      </c>
      <c r="N896" s="19"/>
      <c r="O896" s="19"/>
      <c r="P896" s="19"/>
      <c r="Q896" s="81">
        <f t="shared" si="163"/>
        <v>0</v>
      </c>
      <c r="R896" s="82">
        <f>IF(ISBLANK($B896),0,VLOOKUP($B896,Listen!$A$2:$C$45,2,FALSE))</f>
        <v>0</v>
      </c>
      <c r="S896" s="82">
        <f>IF(ISBLANK($B896),0,VLOOKUP($B896,Listen!$A$2:$C$45,3,FALSE))</f>
        <v>0</v>
      </c>
      <c r="T896" s="51">
        <f t="shared" si="155"/>
        <v>0</v>
      </c>
      <c r="U896" s="51">
        <f t="shared" si="165"/>
        <v>0</v>
      </c>
      <c r="V896" s="51">
        <f t="shared" si="165"/>
        <v>0</v>
      </c>
      <c r="W896" s="51">
        <f t="shared" si="165"/>
        <v>0</v>
      </c>
      <c r="X896" s="51">
        <f t="shared" si="165"/>
        <v>0</v>
      </c>
      <c r="Y896" s="51">
        <f t="shared" si="165"/>
        <v>0</v>
      </c>
      <c r="Z896" s="51">
        <f t="shared" si="165"/>
        <v>0</v>
      </c>
      <c r="AA896" s="53">
        <f t="shared" si="164"/>
        <v>0</v>
      </c>
      <c r="AB896" s="53">
        <f>IF(C896=A_Stammdaten!$B$12,D_SAV!$Q896-D_SAV!$AC896,HLOOKUP(A_Stammdaten!$B$12-1,$AD$4:$AJ$1000,ROW(C896)-3,FALSE)-$AC896)</f>
        <v>0</v>
      </c>
      <c r="AC896" s="53">
        <f>HLOOKUP(A_Stammdaten!$B$12,$AD$4:$AJ$1000,ROW(C896)-3,FALSE)</f>
        <v>0</v>
      </c>
      <c r="AD896" s="53">
        <f t="shared" si="156"/>
        <v>0</v>
      </c>
      <c r="AE896" s="53">
        <f t="shared" si="157"/>
        <v>0</v>
      </c>
      <c r="AF896" s="53">
        <f t="shared" si="158"/>
        <v>0</v>
      </c>
      <c r="AG896" s="53">
        <f t="shared" si="159"/>
        <v>0</v>
      </c>
      <c r="AH896" s="53">
        <f t="shared" si="160"/>
        <v>0</v>
      </c>
      <c r="AI896" s="53">
        <f t="shared" si="161"/>
        <v>0</v>
      </c>
      <c r="AJ896" s="53">
        <f t="shared" si="162"/>
        <v>0</v>
      </c>
    </row>
    <row r="897" spans="1:36" x14ac:dyDescent="0.25">
      <c r="A897" s="19"/>
      <c r="B897" s="19"/>
      <c r="C897" s="37"/>
      <c r="D897" s="19"/>
      <c r="E897" s="19"/>
      <c r="F897" s="19"/>
      <c r="G897" s="19"/>
      <c r="H897" s="19"/>
      <c r="I897" s="19"/>
      <c r="J897" s="19"/>
      <c r="K897" s="19"/>
      <c r="L897" s="19"/>
      <c r="M897" s="81">
        <f>IF(C897&gt;A_Stammdaten!$B$12,0,SUM(D897,E897,G897,I897:J897)-SUM(F897,H897,K897:L897))</f>
        <v>0</v>
      </c>
      <c r="N897" s="19"/>
      <c r="O897" s="19"/>
      <c r="P897" s="19"/>
      <c r="Q897" s="81">
        <f t="shared" si="163"/>
        <v>0</v>
      </c>
      <c r="R897" s="82">
        <f>IF(ISBLANK($B897),0,VLOOKUP($B897,Listen!$A$2:$C$45,2,FALSE))</f>
        <v>0</v>
      </c>
      <c r="S897" s="82">
        <f>IF(ISBLANK($B897),0,VLOOKUP($B897,Listen!$A$2:$C$45,3,FALSE))</f>
        <v>0</v>
      </c>
      <c r="T897" s="51">
        <f t="shared" si="155"/>
        <v>0</v>
      </c>
      <c r="U897" s="51">
        <f t="shared" si="165"/>
        <v>0</v>
      </c>
      <c r="V897" s="51">
        <f t="shared" si="165"/>
        <v>0</v>
      </c>
      <c r="W897" s="51">
        <f t="shared" si="165"/>
        <v>0</v>
      </c>
      <c r="X897" s="51">
        <f t="shared" si="165"/>
        <v>0</v>
      </c>
      <c r="Y897" s="51">
        <f t="shared" si="165"/>
        <v>0</v>
      </c>
      <c r="Z897" s="51">
        <f t="shared" si="165"/>
        <v>0</v>
      </c>
      <c r="AA897" s="53">
        <f t="shared" si="164"/>
        <v>0</v>
      </c>
      <c r="AB897" s="53">
        <f>IF(C897=A_Stammdaten!$B$12,D_SAV!$Q897-D_SAV!$AC897,HLOOKUP(A_Stammdaten!$B$12-1,$AD$4:$AJ$1000,ROW(C897)-3,FALSE)-$AC897)</f>
        <v>0</v>
      </c>
      <c r="AC897" s="53">
        <f>HLOOKUP(A_Stammdaten!$B$12,$AD$4:$AJ$1000,ROW(C897)-3,FALSE)</f>
        <v>0</v>
      </c>
      <c r="AD897" s="53">
        <f t="shared" si="156"/>
        <v>0</v>
      </c>
      <c r="AE897" s="53">
        <f t="shared" si="157"/>
        <v>0</v>
      </c>
      <c r="AF897" s="53">
        <f t="shared" si="158"/>
        <v>0</v>
      </c>
      <c r="AG897" s="53">
        <f t="shared" si="159"/>
        <v>0</v>
      </c>
      <c r="AH897" s="53">
        <f t="shared" si="160"/>
        <v>0</v>
      </c>
      <c r="AI897" s="53">
        <f t="shared" si="161"/>
        <v>0</v>
      </c>
      <c r="AJ897" s="53">
        <f t="shared" si="162"/>
        <v>0</v>
      </c>
    </row>
    <row r="898" spans="1:36" x14ac:dyDescent="0.25">
      <c r="A898" s="19"/>
      <c r="B898" s="19"/>
      <c r="C898" s="37"/>
      <c r="D898" s="19"/>
      <c r="E898" s="19"/>
      <c r="F898" s="19"/>
      <c r="G898" s="19"/>
      <c r="H898" s="19"/>
      <c r="I898" s="19"/>
      <c r="J898" s="19"/>
      <c r="K898" s="19"/>
      <c r="L898" s="19"/>
      <c r="M898" s="81">
        <f>IF(C898&gt;A_Stammdaten!$B$12,0,SUM(D898,E898,G898,I898:J898)-SUM(F898,H898,K898:L898))</f>
        <v>0</v>
      </c>
      <c r="N898" s="19"/>
      <c r="O898" s="19"/>
      <c r="P898" s="19"/>
      <c r="Q898" s="81">
        <f t="shared" si="163"/>
        <v>0</v>
      </c>
      <c r="R898" s="82">
        <f>IF(ISBLANK($B898),0,VLOOKUP($B898,Listen!$A$2:$C$45,2,FALSE))</f>
        <v>0</v>
      </c>
      <c r="S898" s="82">
        <f>IF(ISBLANK($B898),0,VLOOKUP($B898,Listen!$A$2:$C$45,3,FALSE))</f>
        <v>0</v>
      </c>
      <c r="T898" s="51">
        <f t="shared" si="155"/>
        <v>0</v>
      </c>
      <c r="U898" s="51">
        <f t="shared" si="165"/>
        <v>0</v>
      </c>
      <c r="V898" s="51">
        <f t="shared" si="165"/>
        <v>0</v>
      </c>
      <c r="W898" s="51">
        <f t="shared" si="165"/>
        <v>0</v>
      </c>
      <c r="X898" s="51">
        <f t="shared" si="165"/>
        <v>0</v>
      </c>
      <c r="Y898" s="51">
        <f t="shared" si="165"/>
        <v>0</v>
      </c>
      <c r="Z898" s="51">
        <f t="shared" si="165"/>
        <v>0</v>
      </c>
      <c r="AA898" s="53">
        <f t="shared" si="164"/>
        <v>0</v>
      </c>
      <c r="AB898" s="53">
        <f>IF(C898=A_Stammdaten!$B$12,D_SAV!$Q898-D_SAV!$AC898,HLOOKUP(A_Stammdaten!$B$12-1,$AD$4:$AJ$1000,ROW(C898)-3,FALSE)-$AC898)</f>
        <v>0</v>
      </c>
      <c r="AC898" s="53">
        <f>HLOOKUP(A_Stammdaten!$B$12,$AD$4:$AJ$1000,ROW(C898)-3,FALSE)</f>
        <v>0</v>
      </c>
      <c r="AD898" s="53">
        <f t="shared" si="156"/>
        <v>0</v>
      </c>
      <c r="AE898" s="53">
        <f t="shared" si="157"/>
        <v>0</v>
      </c>
      <c r="AF898" s="53">
        <f t="shared" si="158"/>
        <v>0</v>
      </c>
      <c r="AG898" s="53">
        <f t="shared" si="159"/>
        <v>0</v>
      </c>
      <c r="AH898" s="53">
        <f t="shared" si="160"/>
        <v>0</v>
      </c>
      <c r="AI898" s="53">
        <f t="shared" si="161"/>
        <v>0</v>
      </c>
      <c r="AJ898" s="53">
        <f t="shared" si="162"/>
        <v>0</v>
      </c>
    </row>
    <row r="899" spans="1:36" x14ac:dyDescent="0.25">
      <c r="A899" s="19"/>
      <c r="B899" s="19"/>
      <c r="C899" s="37"/>
      <c r="D899" s="19"/>
      <c r="E899" s="19"/>
      <c r="F899" s="19"/>
      <c r="G899" s="19"/>
      <c r="H899" s="19"/>
      <c r="I899" s="19"/>
      <c r="J899" s="19"/>
      <c r="K899" s="19"/>
      <c r="L899" s="19"/>
      <c r="M899" s="81">
        <f>IF(C899&gt;A_Stammdaten!$B$12,0,SUM(D899,E899,G899,I899:J899)-SUM(F899,H899,K899:L899))</f>
        <v>0</v>
      </c>
      <c r="N899" s="19"/>
      <c r="O899" s="19"/>
      <c r="P899" s="19"/>
      <c r="Q899" s="81">
        <f t="shared" si="163"/>
        <v>0</v>
      </c>
      <c r="R899" s="82">
        <f>IF(ISBLANK($B899),0,VLOOKUP($B899,Listen!$A$2:$C$45,2,FALSE))</f>
        <v>0</v>
      </c>
      <c r="S899" s="82">
        <f>IF(ISBLANK($B899),0,VLOOKUP($B899,Listen!$A$2:$C$45,3,FALSE))</f>
        <v>0</v>
      </c>
      <c r="T899" s="51">
        <f t="shared" si="155"/>
        <v>0</v>
      </c>
      <c r="U899" s="51">
        <f t="shared" si="165"/>
        <v>0</v>
      </c>
      <c r="V899" s="51">
        <f t="shared" si="165"/>
        <v>0</v>
      </c>
      <c r="W899" s="51">
        <f t="shared" si="165"/>
        <v>0</v>
      </c>
      <c r="X899" s="51">
        <f t="shared" si="165"/>
        <v>0</v>
      </c>
      <c r="Y899" s="51">
        <f t="shared" si="165"/>
        <v>0</v>
      </c>
      <c r="Z899" s="51">
        <f t="shared" si="165"/>
        <v>0</v>
      </c>
      <c r="AA899" s="53">
        <f t="shared" si="164"/>
        <v>0</v>
      </c>
      <c r="AB899" s="53">
        <f>IF(C899=A_Stammdaten!$B$12,D_SAV!$Q899-D_SAV!$AC899,HLOOKUP(A_Stammdaten!$B$12-1,$AD$4:$AJ$1000,ROW(C899)-3,FALSE)-$AC899)</f>
        <v>0</v>
      </c>
      <c r="AC899" s="53">
        <f>HLOOKUP(A_Stammdaten!$B$12,$AD$4:$AJ$1000,ROW(C899)-3,FALSE)</f>
        <v>0</v>
      </c>
      <c r="AD899" s="53">
        <f t="shared" si="156"/>
        <v>0</v>
      </c>
      <c r="AE899" s="53">
        <f t="shared" si="157"/>
        <v>0</v>
      </c>
      <c r="AF899" s="53">
        <f t="shared" si="158"/>
        <v>0</v>
      </c>
      <c r="AG899" s="53">
        <f t="shared" si="159"/>
        <v>0</v>
      </c>
      <c r="AH899" s="53">
        <f t="shared" si="160"/>
        <v>0</v>
      </c>
      <c r="AI899" s="53">
        <f t="shared" si="161"/>
        <v>0</v>
      </c>
      <c r="AJ899" s="53">
        <f t="shared" si="162"/>
        <v>0</v>
      </c>
    </row>
    <row r="900" spans="1:36" x14ac:dyDescent="0.25">
      <c r="A900" s="19"/>
      <c r="B900" s="19"/>
      <c r="C900" s="37"/>
      <c r="D900" s="19"/>
      <c r="E900" s="19"/>
      <c r="F900" s="19"/>
      <c r="G900" s="19"/>
      <c r="H900" s="19"/>
      <c r="I900" s="19"/>
      <c r="J900" s="19"/>
      <c r="K900" s="19"/>
      <c r="L900" s="19"/>
      <c r="M900" s="81">
        <f>IF(C900&gt;A_Stammdaten!$B$12,0,SUM(D900,E900,G900,I900:J900)-SUM(F900,H900,K900:L900))</f>
        <v>0</v>
      </c>
      <c r="N900" s="19"/>
      <c r="O900" s="19"/>
      <c r="P900" s="19"/>
      <c r="Q900" s="81">
        <f t="shared" si="163"/>
        <v>0</v>
      </c>
      <c r="R900" s="82">
        <f>IF(ISBLANK($B900),0,VLOOKUP($B900,Listen!$A$2:$C$45,2,FALSE))</f>
        <v>0</v>
      </c>
      <c r="S900" s="82">
        <f>IF(ISBLANK($B900),0,VLOOKUP($B900,Listen!$A$2:$C$45,3,FALSE))</f>
        <v>0</v>
      </c>
      <c r="T900" s="51">
        <f t="shared" si="155"/>
        <v>0</v>
      </c>
      <c r="U900" s="51">
        <f t="shared" si="165"/>
        <v>0</v>
      </c>
      <c r="V900" s="51">
        <f t="shared" si="165"/>
        <v>0</v>
      </c>
      <c r="W900" s="51">
        <f t="shared" si="165"/>
        <v>0</v>
      </c>
      <c r="X900" s="51">
        <f t="shared" si="165"/>
        <v>0</v>
      </c>
      <c r="Y900" s="51">
        <f t="shared" si="165"/>
        <v>0</v>
      </c>
      <c r="Z900" s="51">
        <f t="shared" si="165"/>
        <v>0</v>
      </c>
      <c r="AA900" s="53">
        <f t="shared" si="164"/>
        <v>0</v>
      </c>
      <c r="AB900" s="53">
        <f>IF(C900=A_Stammdaten!$B$12,D_SAV!$Q900-D_SAV!$AC900,HLOOKUP(A_Stammdaten!$B$12-1,$AD$4:$AJ$1000,ROW(C900)-3,FALSE)-$AC900)</f>
        <v>0</v>
      </c>
      <c r="AC900" s="53">
        <f>HLOOKUP(A_Stammdaten!$B$12,$AD$4:$AJ$1000,ROW(C900)-3,FALSE)</f>
        <v>0</v>
      </c>
      <c r="AD900" s="53">
        <f t="shared" si="156"/>
        <v>0</v>
      </c>
      <c r="AE900" s="53">
        <f t="shared" si="157"/>
        <v>0</v>
      </c>
      <c r="AF900" s="53">
        <f t="shared" si="158"/>
        <v>0</v>
      </c>
      <c r="AG900" s="53">
        <f t="shared" si="159"/>
        <v>0</v>
      </c>
      <c r="AH900" s="53">
        <f t="shared" si="160"/>
        <v>0</v>
      </c>
      <c r="AI900" s="53">
        <f t="shared" si="161"/>
        <v>0</v>
      </c>
      <c r="AJ900" s="53">
        <f t="shared" si="162"/>
        <v>0</v>
      </c>
    </row>
    <row r="901" spans="1:36" x14ac:dyDescent="0.25">
      <c r="A901" s="19"/>
      <c r="B901" s="19"/>
      <c r="C901" s="37"/>
      <c r="D901" s="19"/>
      <c r="E901" s="19"/>
      <c r="F901" s="19"/>
      <c r="G901" s="19"/>
      <c r="H901" s="19"/>
      <c r="I901" s="19"/>
      <c r="J901" s="19"/>
      <c r="K901" s="19"/>
      <c r="L901" s="19"/>
      <c r="M901" s="81">
        <f>IF(C901&gt;A_Stammdaten!$B$12,0,SUM(D901,E901,G901,I901:J901)-SUM(F901,H901,K901:L901))</f>
        <v>0</v>
      </c>
      <c r="N901" s="19"/>
      <c r="O901" s="19"/>
      <c r="P901" s="19"/>
      <c r="Q901" s="81">
        <f t="shared" si="163"/>
        <v>0</v>
      </c>
      <c r="R901" s="82">
        <f>IF(ISBLANK($B901),0,VLOOKUP($B901,Listen!$A$2:$C$45,2,FALSE))</f>
        <v>0</v>
      </c>
      <c r="S901" s="82">
        <f>IF(ISBLANK($B901),0,VLOOKUP($B901,Listen!$A$2:$C$45,3,FALSE))</f>
        <v>0</v>
      </c>
      <c r="T901" s="51">
        <f t="shared" ref="T901:T964" si="166">$R901</f>
        <v>0</v>
      </c>
      <c r="U901" s="51">
        <f t="shared" si="165"/>
        <v>0</v>
      </c>
      <c r="V901" s="51">
        <f t="shared" si="165"/>
        <v>0</v>
      </c>
      <c r="W901" s="51">
        <f t="shared" si="165"/>
        <v>0</v>
      </c>
      <c r="X901" s="51">
        <f t="shared" si="165"/>
        <v>0</v>
      </c>
      <c r="Y901" s="51">
        <f t="shared" si="165"/>
        <v>0</v>
      </c>
      <c r="Z901" s="51">
        <f t="shared" si="165"/>
        <v>0</v>
      </c>
      <c r="AA901" s="53">
        <f t="shared" si="164"/>
        <v>0</v>
      </c>
      <c r="AB901" s="53">
        <f>IF(C901=A_Stammdaten!$B$12,D_SAV!$Q901-D_SAV!$AC901,HLOOKUP(A_Stammdaten!$B$12-1,$AD$4:$AJ$1000,ROW(C901)-3,FALSE)-$AC901)</f>
        <v>0</v>
      </c>
      <c r="AC901" s="53">
        <f>HLOOKUP(A_Stammdaten!$B$12,$AD$4:$AJ$1000,ROW(C901)-3,FALSE)</f>
        <v>0</v>
      </c>
      <c r="AD901" s="53">
        <f t="shared" ref="AD901:AD964" si="167">IF(OR($C901=0,$Q901=0),0,IF($C901&lt;=AD$4,$Q901-$Q901/T901*(AD$4-$C901+1),0))</f>
        <v>0</v>
      </c>
      <c r="AE901" s="53">
        <f t="shared" ref="AE901:AE964" si="168">IF(OR($C901=0,$Q901=0,U901-(AE$4-$C901)=0),0,IF($C901&lt;AE$4,AD901-AD901/(U901-(AE$4-$C901)),IF($C901=AE$4,$Q901-$Q901/U901,0)))</f>
        <v>0</v>
      </c>
      <c r="AF901" s="53">
        <f t="shared" ref="AF901:AF964" si="169">IF(OR($C901=0,$Q901=0,V901-(AF$4-$C901)=0),0,IF($C901&lt;AF$4,AE901-AE901/(V901-(AF$4-$C901)),IF($C901=AF$4,$Q901-$Q901/V901,0)))</f>
        <v>0</v>
      </c>
      <c r="AG901" s="53">
        <f t="shared" ref="AG901:AG964" si="170">IF(OR($C901=0,$Q901=0,W901-(AG$4-$C901)=0),0,IF($C901&lt;AG$4,AF901-AF901/(W901-(AG$4-$C901)),IF($C901=AG$4,$Q901-$Q901/W901,0)))</f>
        <v>0</v>
      </c>
      <c r="AH901" s="53">
        <f t="shared" ref="AH901:AH964" si="171">IF(OR($C901=0,$Q901=0,X901-(AH$4-$C901)=0),0,IF($C901&lt;AH$4,AG901-AG901/(X901-(AH$4-$C901)),IF($C901=AH$4,$Q901-$Q901/X901,0)))</f>
        <v>0</v>
      </c>
      <c r="AI901" s="53">
        <f t="shared" ref="AI901:AI964" si="172">IF(OR($C901=0,$Q901=0,Y901-(AI$4-$C901)=0),0,IF($C901&lt;AI$4,AH901-AH901/(Y901-(AI$4-$C901)),IF($C901=AI$4,$Q901-$Q901/Y901,0)))</f>
        <v>0</v>
      </c>
      <c r="AJ901" s="53">
        <f t="shared" ref="AJ901:AJ964" si="173">IF(OR($C901=0,$Q901=0,Z901-(AJ$4-$C901)=0),0,IF($C901&lt;AJ$4,AI901-AI901/(Z901-(AJ$4-$C901)),IF($C901=AJ$4,$Q901-$Q901/Z901,0)))</f>
        <v>0</v>
      </c>
    </row>
    <row r="902" spans="1:36" x14ac:dyDescent="0.25">
      <c r="A902" s="19"/>
      <c r="B902" s="19"/>
      <c r="C902" s="37"/>
      <c r="D902" s="19"/>
      <c r="E902" s="19"/>
      <c r="F902" s="19"/>
      <c r="G902" s="19"/>
      <c r="H902" s="19"/>
      <c r="I902" s="19"/>
      <c r="J902" s="19"/>
      <c r="K902" s="19"/>
      <c r="L902" s="19"/>
      <c r="M902" s="81">
        <f>IF(C902&gt;A_Stammdaten!$B$12,0,SUM(D902,E902,G902,I902:J902)-SUM(F902,H902,K902:L902))</f>
        <v>0</v>
      </c>
      <c r="N902" s="19"/>
      <c r="O902" s="19"/>
      <c r="P902" s="19"/>
      <c r="Q902" s="81">
        <f t="shared" ref="Q902:Q965" si="174">M902-N902-O902</f>
        <v>0</v>
      </c>
      <c r="R902" s="82">
        <f>IF(ISBLANK($B902),0,VLOOKUP($B902,Listen!$A$2:$C$45,2,FALSE))</f>
        <v>0</v>
      </c>
      <c r="S902" s="82">
        <f>IF(ISBLANK($B902),0,VLOOKUP($B902,Listen!$A$2:$C$45,3,FALSE))</f>
        <v>0</v>
      </c>
      <c r="T902" s="51">
        <f t="shared" si="166"/>
        <v>0</v>
      </c>
      <c r="U902" s="51">
        <f t="shared" si="165"/>
        <v>0</v>
      </c>
      <c r="V902" s="51">
        <f t="shared" si="165"/>
        <v>0</v>
      </c>
      <c r="W902" s="51">
        <f t="shared" si="165"/>
        <v>0</v>
      </c>
      <c r="X902" s="51">
        <f t="shared" si="165"/>
        <v>0</v>
      </c>
      <c r="Y902" s="51">
        <f t="shared" si="165"/>
        <v>0</v>
      </c>
      <c r="Z902" s="51">
        <f t="shared" si="165"/>
        <v>0</v>
      </c>
      <c r="AA902" s="53">
        <f t="shared" si="164"/>
        <v>0</v>
      </c>
      <c r="AB902" s="53">
        <f>IF(C902=A_Stammdaten!$B$12,D_SAV!$Q902-D_SAV!$AC902,HLOOKUP(A_Stammdaten!$B$12-1,$AD$4:$AJ$1000,ROW(C902)-3,FALSE)-$AC902)</f>
        <v>0</v>
      </c>
      <c r="AC902" s="53">
        <f>HLOOKUP(A_Stammdaten!$B$12,$AD$4:$AJ$1000,ROW(C902)-3,FALSE)</f>
        <v>0</v>
      </c>
      <c r="AD902" s="53">
        <f t="shared" si="167"/>
        <v>0</v>
      </c>
      <c r="AE902" s="53">
        <f t="shared" si="168"/>
        <v>0</v>
      </c>
      <c r="AF902" s="53">
        <f t="shared" si="169"/>
        <v>0</v>
      </c>
      <c r="AG902" s="53">
        <f t="shared" si="170"/>
        <v>0</v>
      </c>
      <c r="AH902" s="53">
        <f t="shared" si="171"/>
        <v>0</v>
      </c>
      <c r="AI902" s="53">
        <f t="shared" si="172"/>
        <v>0</v>
      </c>
      <c r="AJ902" s="53">
        <f t="shared" si="173"/>
        <v>0</v>
      </c>
    </row>
    <row r="903" spans="1:36" x14ac:dyDescent="0.25">
      <c r="A903" s="19"/>
      <c r="B903" s="19"/>
      <c r="C903" s="37"/>
      <c r="D903" s="19"/>
      <c r="E903" s="19"/>
      <c r="F903" s="19"/>
      <c r="G903" s="19"/>
      <c r="H903" s="19"/>
      <c r="I903" s="19"/>
      <c r="J903" s="19"/>
      <c r="K903" s="19"/>
      <c r="L903" s="19"/>
      <c r="M903" s="81">
        <f>IF(C903&gt;A_Stammdaten!$B$12,0,SUM(D903,E903,G903,I903:J903)-SUM(F903,H903,K903:L903))</f>
        <v>0</v>
      </c>
      <c r="N903" s="19"/>
      <c r="O903" s="19"/>
      <c r="P903" s="19"/>
      <c r="Q903" s="81">
        <f t="shared" si="174"/>
        <v>0</v>
      </c>
      <c r="R903" s="82">
        <f>IF(ISBLANK($B903),0,VLOOKUP($B903,Listen!$A$2:$C$45,2,FALSE))</f>
        <v>0</v>
      </c>
      <c r="S903" s="82">
        <f>IF(ISBLANK($B903),0,VLOOKUP($B903,Listen!$A$2:$C$45,3,FALSE))</f>
        <v>0</v>
      </c>
      <c r="T903" s="51">
        <f t="shared" si="166"/>
        <v>0</v>
      </c>
      <c r="U903" s="51">
        <f t="shared" si="165"/>
        <v>0</v>
      </c>
      <c r="V903" s="51">
        <f t="shared" si="165"/>
        <v>0</v>
      </c>
      <c r="W903" s="51">
        <f t="shared" si="165"/>
        <v>0</v>
      </c>
      <c r="X903" s="51">
        <f t="shared" si="165"/>
        <v>0</v>
      </c>
      <c r="Y903" s="51">
        <f t="shared" si="165"/>
        <v>0</v>
      </c>
      <c r="Z903" s="51">
        <f t="shared" si="165"/>
        <v>0</v>
      </c>
      <c r="AA903" s="53">
        <f t="shared" si="164"/>
        <v>0</v>
      </c>
      <c r="AB903" s="53">
        <f>IF(C903=A_Stammdaten!$B$12,D_SAV!$Q903-D_SAV!$AC903,HLOOKUP(A_Stammdaten!$B$12-1,$AD$4:$AJ$1000,ROW(C903)-3,FALSE)-$AC903)</f>
        <v>0</v>
      </c>
      <c r="AC903" s="53">
        <f>HLOOKUP(A_Stammdaten!$B$12,$AD$4:$AJ$1000,ROW(C903)-3,FALSE)</f>
        <v>0</v>
      </c>
      <c r="AD903" s="53">
        <f t="shared" si="167"/>
        <v>0</v>
      </c>
      <c r="AE903" s="53">
        <f t="shared" si="168"/>
        <v>0</v>
      </c>
      <c r="AF903" s="53">
        <f t="shared" si="169"/>
        <v>0</v>
      </c>
      <c r="AG903" s="53">
        <f t="shared" si="170"/>
        <v>0</v>
      </c>
      <c r="AH903" s="53">
        <f t="shared" si="171"/>
        <v>0</v>
      </c>
      <c r="AI903" s="53">
        <f t="shared" si="172"/>
        <v>0</v>
      </c>
      <c r="AJ903" s="53">
        <f t="shared" si="173"/>
        <v>0</v>
      </c>
    </row>
    <row r="904" spans="1:36" x14ac:dyDescent="0.25">
      <c r="A904" s="19"/>
      <c r="B904" s="19"/>
      <c r="C904" s="37"/>
      <c r="D904" s="19"/>
      <c r="E904" s="19"/>
      <c r="F904" s="19"/>
      <c r="G904" s="19"/>
      <c r="H904" s="19"/>
      <c r="I904" s="19"/>
      <c r="J904" s="19"/>
      <c r="K904" s="19"/>
      <c r="L904" s="19"/>
      <c r="M904" s="81">
        <f>IF(C904&gt;A_Stammdaten!$B$12,0,SUM(D904,E904,G904,I904:J904)-SUM(F904,H904,K904:L904))</f>
        <v>0</v>
      </c>
      <c r="N904" s="19"/>
      <c r="O904" s="19"/>
      <c r="P904" s="19"/>
      <c r="Q904" s="81">
        <f t="shared" si="174"/>
        <v>0</v>
      </c>
      <c r="R904" s="82">
        <f>IF(ISBLANK($B904),0,VLOOKUP($B904,Listen!$A$2:$C$45,2,FALSE))</f>
        <v>0</v>
      </c>
      <c r="S904" s="82">
        <f>IF(ISBLANK($B904),0,VLOOKUP($B904,Listen!$A$2:$C$45,3,FALSE))</f>
        <v>0</v>
      </c>
      <c r="T904" s="51">
        <f t="shared" si="166"/>
        <v>0</v>
      </c>
      <c r="U904" s="51">
        <f t="shared" si="165"/>
        <v>0</v>
      </c>
      <c r="V904" s="51">
        <f t="shared" si="165"/>
        <v>0</v>
      </c>
      <c r="W904" s="51">
        <f t="shared" si="165"/>
        <v>0</v>
      </c>
      <c r="X904" s="51">
        <f t="shared" si="165"/>
        <v>0</v>
      </c>
      <c r="Y904" s="51">
        <f t="shared" si="165"/>
        <v>0</v>
      </c>
      <c r="Z904" s="51">
        <f t="shared" si="165"/>
        <v>0</v>
      </c>
      <c r="AA904" s="53">
        <f t="shared" si="164"/>
        <v>0</v>
      </c>
      <c r="AB904" s="53">
        <f>IF(C904=A_Stammdaten!$B$12,D_SAV!$Q904-D_SAV!$AC904,HLOOKUP(A_Stammdaten!$B$12-1,$AD$4:$AJ$1000,ROW(C904)-3,FALSE)-$AC904)</f>
        <v>0</v>
      </c>
      <c r="AC904" s="53">
        <f>HLOOKUP(A_Stammdaten!$B$12,$AD$4:$AJ$1000,ROW(C904)-3,FALSE)</f>
        <v>0</v>
      </c>
      <c r="AD904" s="53">
        <f t="shared" si="167"/>
        <v>0</v>
      </c>
      <c r="AE904" s="53">
        <f t="shared" si="168"/>
        <v>0</v>
      </c>
      <c r="AF904" s="53">
        <f t="shared" si="169"/>
        <v>0</v>
      </c>
      <c r="AG904" s="53">
        <f t="shared" si="170"/>
        <v>0</v>
      </c>
      <c r="AH904" s="53">
        <f t="shared" si="171"/>
        <v>0</v>
      </c>
      <c r="AI904" s="53">
        <f t="shared" si="172"/>
        <v>0</v>
      </c>
      <c r="AJ904" s="53">
        <f t="shared" si="173"/>
        <v>0</v>
      </c>
    </row>
    <row r="905" spans="1:36" x14ac:dyDescent="0.25">
      <c r="A905" s="19"/>
      <c r="B905" s="19"/>
      <c r="C905" s="37"/>
      <c r="D905" s="19"/>
      <c r="E905" s="19"/>
      <c r="F905" s="19"/>
      <c r="G905" s="19"/>
      <c r="H905" s="19"/>
      <c r="I905" s="19"/>
      <c r="J905" s="19"/>
      <c r="K905" s="19"/>
      <c r="L905" s="19"/>
      <c r="M905" s="81">
        <f>IF(C905&gt;A_Stammdaten!$B$12,0,SUM(D905,E905,G905,I905:J905)-SUM(F905,H905,K905:L905))</f>
        <v>0</v>
      </c>
      <c r="N905" s="19"/>
      <c r="O905" s="19"/>
      <c r="P905" s="19"/>
      <c r="Q905" s="81">
        <f t="shared" si="174"/>
        <v>0</v>
      </c>
      <c r="R905" s="82">
        <f>IF(ISBLANK($B905),0,VLOOKUP($B905,Listen!$A$2:$C$45,2,FALSE))</f>
        <v>0</v>
      </c>
      <c r="S905" s="82">
        <f>IF(ISBLANK($B905),0,VLOOKUP($B905,Listen!$A$2:$C$45,3,FALSE))</f>
        <v>0</v>
      </c>
      <c r="T905" s="51">
        <f t="shared" si="166"/>
        <v>0</v>
      </c>
      <c r="U905" s="51">
        <f t="shared" si="165"/>
        <v>0</v>
      </c>
      <c r="V905" s="51">
        <f t="shared" si="165"/>
        <v>0</v>
      </c>
      <c r="W905" s="51">
        <f t="shared" si="165"/>
        <v>0</v>
      </c>
      <c r="X905" s="51">
        <f t="shared" si="165"/>
        <v>0</v>
      </c>
      <c r="Y905" s="51">
        <f t="shared" si="165"/>
        <v>0</v>
      </c>
      <c r="Z905" s="51">
        <f t="shared" si="165"/>
        <v>0</v>
      </c>
      <c r="AA905" s="53">
        <f t="shared" si="164"/>
        <v>0</v>
      </c>
      <c r="AB905" s="53">
        <f>IF(C905=A_Stammdaten!$B$12,D_SAV!$Q905-D_SAV!$AC905,HLOOKUP(A_Stammdaten!$B$12-1,$AD$4:$AJ$1000,ROW(C905)-3,FALSE)-$AC905)</f>
        <v>0</v>
      </c>
      <c r="AC905" s="53">
        <f>HLOOKUP(A_Stammdaten!$B$12,$AD$4:$AJ$1000,ROW(C905)-3,FALSE)</f>
        <v>0</v>
      </c>
      <c r="AD905" s="53">
        <f t="shared" si="167"/>
        <v>0</v>
      </c>
      <c r="AE905" s="53">
        <f t="shared" si="168"/>
        <v>0</v>
      </c>
      <c r="AF905" s="53">
        <f t="shared" si="169"/>
        <v>0</v>
      </c>
      <c r="AG905" s="53">
        <f t="shared" si="170"/>
        <v>0</v>
      </c>
      <c r="AH905" s="53">
        <f t="shared" si="171"/>
        <v>0</v>
      </c>
      <c r="AI905" s="53">
        <f t="shared" si="172"/>
        <v>0</v>
      </c>
      <c r="AJ905" s="53">
        <f t="shared" si="173"/>
        <v>0</v>
      </c>
    </row>
    <row r="906" spans="1:36" x14ac:dyDescent="0.25">
      <c r="A906" s="19"/>
      <c r="B906" s="19"/>
      <c r="C906" s="37"/>
      <c r="D906" s="19"/>
      <c r="E906" s="19"/>
      <c r="F906" s="19"/>
      <c r="G906" s="19"/>
      <c r="H906" s="19"/>
      <c r="I906" s="19"/>
      <c r="J906" s="19"/>
      <c r="K906" s="19"/>
      <c r="L906" s="19"/>
      <c r="M906" s="81">
        <f>IF(C906&gt;A_Stammdaten!$B$12,0,SUM(D906,E906,G906,I906:J906)-SUM(F906,H906,K906:L906))</f>
        <v>0</v>
      </c>
      <c r="N906" s="19"/>
      <c r="O906" s="19"/>
      <c r="P906" s="19"/>
      <c r="Q906" s="81">
        <f t="shared" si="174"/>
        <v>0</v>
      </c>
      <c r="R906" s="82">
        <f>IF(ISBLANK($B906),0,VLOOKUP($B906,Listen!$A$2:$C$45,2,FALSE))</f>
        <v>0</v>
      </c>
      <c r="S906" s="82">
        <f>IF(ISBLANK($B906),0,VLOOKUP($B906,Listen!$A$2:$C$45,3,FALSE))</f>
        <v>0</v>
      </c>
      <c r="T906" s="51">
        <f t="shared" si="166"/>
        <v>0</v>
      </c>
      <c r="U906" s="51">
        <f t="shared" si="165"/>
        <v>0</v>
      </c>
      <c r="V906" s="51">
        <f t="shared" si="165"/>
        <v>0</v>
      </c>
      <c r="W906" s="51">
        <f t="shared" si="165"/>
        <v>0</v>
      </c>
      <c r="X906" s="51">
        <f t="shared" si="165"/>
        <v>0</v>
      </c>
      <c r="Y906" s="51">
        <f t="shared" si="165"/>
        <v>0</v>
      </c>
      <c r="Z906" s="51">
        <f t="shared" si="165"/>
        <v>0</v>
      </c>
      <c r="AA906" s="53">
        <f t="shared" si="164"/>
        <v>0</v>
      </c>
      <c r="AB906" s="53">
        <f>IF(C906=A_Stammdaten!$B$12,D_SAV!$Q906-D_SAV!$AC906,HLOOKUP(A_Stammdaten!$B$12-1,$AD$4:$AJ$1000,ROW(C906)-3,FALSE)-$AC906)</f>
        <v>0</v>
      </c>
      <c r="AC906" s="53">
        <f>HLOOKUP(A_Stammdaten!$B$12,$AD$4:$AJ$1000,ROW(C906)-3,FALSE)</f>
        <v>0</v>
      </c>
      <c r="AD906" s="53">
        <f t="shared" si="167"/>
        <v>0</v>
      </c>
      <c r="AE906" s="53">
        <f t="shared" si="168"/>
        <v>0</v>
      </c>
      <c r="AF906" s="53">
        <f t="shared" si="169"/>
        <v>0</v>
      </c>
      <c r="AG906" s="53">
        <f t="shared" si="170"/>
        <v>0</v>
      </c>
      <c r="AH906" s="53">
        <f t="shared" si="171"/>
        <v>0</v>
      </c>
      <c r="AI906" s="53">
        <f t="shared" si="172"/>
        <v>0</v>
      </c>
      <c r="AJ906" s="53">
        <f t="shared" si="173"/>
        <v>0</v>
      </c>
    </row>
    <row r="907" spans="1:36" x14ac:dyDescent="0.25">
      <c r="A907" s="19"/>
      <c r="B907" s="19"/>
      <c r="C907" s="37"/>
      <c r="D907" s="19"/>
      <c r="E907" s="19"/>
      <c r="F907" s="19"/>
      <c r="G907" s="19"/>
      <c r="H907" s="19"/>
      <c r="I907" s="19"/>
      <c r="J907" s="19"/>
      <c r="K907" s="19"/>
      <c r="L907" s="19"/>
      <c r="M907" s="81">
        <f>IF(C907&gt;A_Stammdaten!$B$12,0,SUM(D907,E907,G907,I907:J907)-SUM(F907,H907,K907:L907))</f>
        <v>0</v>
      </c>
      <c r="N907" s="19"/>
      <c r="O907" s="19"/>
      <c r="P907" s="19"/>
      <c r="Q907" s="81">
        <f t="shared" si="174"/>
        <v>0</v>
      </c>
      <c r="R907" s="82">
        <f>IF(ISBLANK($B907),0,VLOOKUP($B907,Listen!$A$2:$C$45,2,FALSE))</f>
        <v>0</v>
      </c>
      <c r="S907" s="82">
        <f>IF(ISBLANK($B907),0,VLOOKUP($B907,Listen!$A$2:$C$45,3,FALSE))</f>
        <v>0</v>
      </c>
      <c r="T907" s="51">
        <f t="shared" si="166"/>
        <v>0</v>
      </c>
      <c r="U907" s="51">
        <f t="shared" si="165"/>
        <v>0</v>
      </c>
      <c r="V907" s="51">
        <f t="shared" si="165"/>
        <v>0</v>
      </c>
      <c r="W907" s="51">
        <f t="shared" si="165"/>
        <v>0</v>
      </c>
      <c r="X907" s="51">
        <f t="shared" si="165"/>
        <v>0</v>
      </c>
      <c r="Y907" s="51">
        <f t="shared" si="165"/>
        <v>0</v>
      </c>
      <c r="Z907" s="51">
        <f t="shared" si="165"/>
        <v>0</v>
      </c>
      <c r="AA907" s="53">
        <f t="shared" si="164"/>
        <v>0</v>
      </c>
      <c r="AB907" s="53">
        <f>IF(C907=A_Stammdaten!$B$12,D_SAV!$Q907-D_SAV!$AC907,HLOOKUP(A_Stammdaten!$B$12-1,$AD$4:$AJ$1000,ROW(C907)-3,FALSE)-$AC907)</f>
        <v>0</v>
      </c>
      <c r="AC907" s="53">
        <f>HLOOKUP(A_Stammdaten!$B$12,$AD$4:$AJ$1000,ROW(C907)-3,FALSE)</f>
        <v>0</v>
      </c>
      <c r="AD907" s="53">
        <f t="shared" si="167"/>
        <v>0</v>
      </c>
      <c r="AE907" s="53">
        <f t="shared" si="168"/>
        <v>0</v>
      </c>
      <c r="AF907" s="53">
        <f t="shared" si="169"/>
        <v>0</v>
      </c>
      <c r="AG907" s="53">
        <f t="shared" si="170"/>
        <v>0</v>
      </c>
      <c r="AH907" s="53">
        <f t="shared" si="171"/>
        <v>0</v>
      </c>
      <c r="AI907" s="53">
        <f t="shared" si="172"/>
        <v>0</v>
      </c>
      <c r="AJ907" s="53">
        <f t="shared" si="173"/>
        <v>0</v>
      </c>
    </row>
    <row r="908" spans="1:36" x14ac:dyDescent="0.25">
      <c r="A908" s="19"/>
      <c r="B908" s="19"/>
      <c r="C908" s="37"/>
      <c r="D908" s="19"/>
      <c r="E908" s="19"/>
      <c r="F908" s="19"/>
      <c r="G908" s="19"/>
      <c r="H908" s="19"/>
      <c r="I908" s="19"/>
      <c r="J908" s="19"/>
      <c r="K908" s="19"/>
      <c r="L908" s="19"/>
      <c r="M908" s="81">
        <f>IF(C908&gt;A_Stammdaten!$B$12,0,SUM(D908,E908,G908,I908:J908)-SUM(F908,H908,K908:L908))</f>
        <v>0</v>
      </c>
      <c r="N908" s="19"/>
      <c r="O908" s="19"/>
      <c r="P908" s="19"/>
      <c r="Q908" s="81">
        <f t="shared" si="174"/>
        <v>0</v>
      </c>
      <c r="R908" s="82">
        <f>IF(ISBLANK($B908),0,VLOOKUP($B908,Listen!$A$2:$C$45,2,FALSE))</f>
        <v>0</v>
      </c>
      <c r="S908" s="82">
        <f>IF(ISBLANK($B908),0,VLOOKUP($B908,Listen!$A$2:$C$45,3,FALSE))</f>
        <v>0</v>
      </c>
      <c r="T908" s="51">
        <f t="shared" si="166"/>
        <v>0</v>
      </c>
      <c r="U908" s="51">
        <f t="shared" si="165"/>
        <v>0</v>
      </c>
      <c r="V908" s="51">
        <f t="shared" si="165"/>
        <v>0</v>
      </c>
      <c r="W908" s="51">
        <f t="shared" si="165"/>
        <v>0</v>
      </c>
      <c r="X908" s="51">
        <f t="shared" si="165"/>
        <v>0</v>
      </c>
      <c r="Y908" s="51">
        <f t="shared" si="165"/>
        <v>0</v>
      </c>
      <c r="Z908" s="51">
        <f t="shared" si="165"/>
        <v>0</v>
      </c>
      <c r="AA908" s="53">
        <f t="shared" si="164"/>
        <v>0</v>
      </c>
      <c r="AB908" s="53">
        <f>IF(C908=A_Stammdaten!$B$12,D_SAV!$Q908-D_SAV!$AC908,HLOOKUP(A_Stammdaten!$B$12-1,$AD$4:$AJ$1000,ROW(C908)-3,FALSE)-$AC908)</f>
        <v>0</v>
      </c>
      <c r="AC908" s="53">
        <f>HLOOKUP(A_Stammdaten!$B$12,$AD$4:$AJ$1000,ROW(C908)-3,FALSE)</f>
        <v>0</v>
      </c>
      <c r="AD908" s="53">
        <f t="shared" si="167"/>
        <v>0</v>
      </c>
      <c r="AE908" s="53">
        <f t="shared" si="168"/>
        <v>0</v>
      </c>
      <c r="AF908" s="53">
        <f t="shared" si="169"/>
        <v>0</v>
      </c>
      <c r="AG908" s="53">
        <f t="shared" si="170"/>
        <v>0</v>
      </c>
      <c r="AH908" s="53">
        <f t="shared" si="171"/>
        <v>0</v>
      </c>
      <c r="AI908" s="53">
        <f t="shared" si="172"/>
        <v>0</v>
      </c>
      <c r="AJ908" s="53">
        <f t="shared" si="173"/>
        <v>0</v>
      </c>
    </row>
    <row r="909" spans="1:36" x14ac:dyDescent="0.25">
      <c r="A909" s="19"/>
      <c r="B909" s="19"/>
      <c r="C909" s="37"/>
      <c r="D909" s="19"/>
      <c r="E909" s="19"/>
      <c r="F909" s="19"/>
      <c r="G909" s="19"/>
      <c r="H909" s="19"/>
      <c r="I909" s="19"/>
      <c r="J909" s="19"/>
      <c r="K909" s="19"/>
      <c r="L909" s="19"/>
      <c r="M909" s="81">
        <f>IF(C909&gt;A_Stammdaten!$B$12,0,SUM(D909,E909,G909,I909:J909)-SUM(F909,H909,K909:L909))</f>
        <v>0</v>
      </c>
      <c r="N909" s="19"/>
      <c r="O909" s="19"/>
      <c r="P909" s="19"/>
      <c r="Q909" s="81">
        <f t="shared" si="174"/>
        <v>0</v>
      </c>
      <c r="R909" s="82">
        <f>IF(ISBLANK($B909),0,VLOOKUP($B909,Listen!$A$2:$C$45,2,FALSE))</f>
        <v>0</v>
      </c>
      <c r="S909" s="82">
        <f>IF(ISBLANK($B909),0,VLOOKUP($B909,Listen!$A$2:$C$45,3,FALSE))</f>
        <v>0</v>
      </c>
      <c r="T909" s="51">
        <f t="shared" si="166"/>
        <v>0</v>
      </c>
      <c r="U909" s="51">
        <f t="shared" si="165"/>
        <v>0</v>
      </c>
      <c r="V909" s="51">
        <f t="shared" si="165"/>
        <v>0</v>
      </c>
      <c r="W909" s="51">
        <f t="shared" si="165"/>
        <v>0</v>
      </c>
      <c r="X909" s="51">
        <f t="shared" si="165"/>
        <v>0</v>
      </c>
      <c r="Y909" s="51">
        <f t="shared" si="165"/>
        <v>0</v>
      </c>
      <c r="Z909" s="51">
        <f t="shared" si="165"/>
        <v>0</v>
      </c>
      <c r="AA909" s="53">
        <f t="shared" si="164"/>
        <v>0</v>
      </c>
      <c r="AB909" s="53">
        <f>IF(C909=A_Stammdaten!$B$12,D_SAV!$Q909-D_SAV!$AC909,HLOOKUP(A_Stammdaten!$B$12-1,$AD$4:$AJ$1000,ROW(C909)-3,FALSE)-$AC909)</f>
        <v>0</v>
      </c>
      <c r="AC909" s="53">
        <f>HLOOKUP(A_Stammdaten!$B$12,$AD$4:$AJ$1000,ROW(C909)-3,FALSE)</f>
        <v>0</v>
      </c>
      <c r="AD909" s="53">
        <f t="shared" si="167"/>
        <v>0</v>
      </c>
      <c r="AE909" s="53">
        <f t="shared" si="168"/>
        <v>0</v>
      </c>
      <c r="AF909" s="53">
        <f t="shared" si="169"/>
        <v>0</v>
      </c>
      <c r="AG909" s="53">
        <f t="shared" si="170"/>
        <v>0</v>
      </c>
      <c r="AH909" s="53">
        <f t="shared" si="171"/>
        <v>0</v>
      </c>
      <c r="AI909" s="53">
        <f t="shared" si="172"/>
        <v>0</v>
      </c>
      <c r="AJ909" s="53">
        <f t="shared" si="173"/>
        <v>0</v>
      </c>
    </row>
    <row r="910" spans="1:36" x14ac:dyDescent="0.25">
      <c r="A910" s="19"/>
      <c r="B910" s="19"/>
      <c r="C910" s="37"/>
      <c r="D910" s="19"/>
      <c r="E910" s="19"/>
      <c r="F910" s="19"/>
      <c r="G910" s="19"/>
      <c r="H910" s="19"/>
      <c r="I910" s="19"/>
      <c r="J910" s="19"/>
      <c r="K910" s="19"/>
      <c r="L910" s="19"/>
      <c r="M910" s="81">
        <f>IF(C910&gt;A_Stammdaten!$B$12,0,SUM(D910,E910,G910,I910:J910)-SUM(F910,H910,K910:L910))</f>
        <v>0</v>
      </c>
      <c r="N910" s="19"/>
      <c r="O910" s="19"/>
      <c r="P910" s="19"/>
      <c r="Q910" s="81">
        <f t="shared" si="174"/>
        <v>0</v>
      </c>
      <c r="R910" s="82">
        <f>IF(ISBLANK($B910),0,VLOOKUP($B910,Listen!$A$2:$C$45,2,FALSE))</f>
        <v>0</v>
      </c>
      <c r="S910" s="82">
        <f>IF(ISBLANK($B910),0,VLOOKUP($B910,Listen!$A$2:$C$45,3,FALSE))</f>
        <v>0</v>
      </c>
      <c r="T910" s="51">
        <f t="shared" si="166"/>
        <v>0</v>
      </c>
      <c r="U910" s="51">
        <f t="shared" si="165"/>
        <v>0</v>
      </c>
      <c r="V910" s="51">
        <f t="shared" si="165"/>
        <v>0</v>
      </c>
      <c r="W910" s="51">
        <f t="shared" si="165"/>
        <v>0</v>
      </c>
      <c r="X910" s="51">
        <f t="shared" si="165"/>
        <v>0</v>
      </c>
      <c r="Y910" s="51">
        <f t="shared" si="165"/>
        <v>0</v>
      </c>
      <c r="Z910" s="51">
        <f t="shared" si="165"/>
        <v>0</v>
      </c>
      <c r="AA910" s="53">
        <f t="shared" si="164"/>
        <v>0</v>
      </c>
      <c r="AB910" s="53">
        <f>IF(C910=A_Stammdaten!$B$12,D_SAV!$Q910-D_SAV!$AC910,HLOOKUP(A_Stammdaten!$B$12-1,$AD$4:$AJ$1000,ROW(C910)-3,FALSE)-$AC910)</f>
        <v>0</v>
      </c>
      <c r="AC910" s="53">
        <f>HLOOKUP(A_Stammdaten!$B$12,$AD$4:$AJ$1000,ROW(C910)-3,FALSE)</f>
        <v>0</v>
      </c>
      <c r="AD910" s="53">
        <f t="shared" si="167"/>
        <v>0</v>
      </c>
      <c r="AE910" s="53">
        <f t="shared" si="168"/>
        <v>0</v>
      </c>
      <c r="AF910" s="53">
        <f t="shared" si="169"/>
        <v>0</v>
      </c>
      <c r="AG910" s="53">
        <f t="shared" si="170"/>
        <v>0</v>
      </c>
      <c r="AH910" s="53">
        <f t="shared" si="171"/>
        <v>0</v>
      </c>
      <c r="AI910" s="53">
        <f t="shared" si="172"/>
        <v>0</v>
      </c>
      <c r="AJ910" s="53">
        <f t="shared" si="173"/>
        <v>0</v>
      </c>
    </row>
    <row r="911" spans="1:36" x14ac:dyDescent="0.25">
      <c r="A911" s="19"/>
      <c r="B911" s="19"/>
      <c r="C911" s="37"/>
      <c r="D911" s="19"/>
      <c r="E911" s="19"/>
      <c r="F911" s="19"/>
      <c r="G911" s="19"/>
      <c r="H911" s="19"/>
      <c r="I911" s="19"/>
      <c r="J911" s="19"/>
      <c r="K911" s="19"/>
      <c r="L911" s="19"/>
      <c r="M911" s="81">
        <f>IF(C911&gt;A_Stammdaten!$B$12,0,SUM(D911,E911,G911,I911:J911)-SUM(F911,H911,K911:L911))</f>
        <v>0</v>
      </c>
      <c r="N911" s="19"/>
      <c r="O911" s="19"/>
      <c r="P911" s="19"/>
      <c r="Q911" s="81">
        <f t="shared" si="174"/>
        <v>0</v>
      </c>
      <c r="R911" s="82">
        <f>IF(ISBLANK($B911),0,VLOOKUP($B911,Listen!$A$2:$C$45,2,FALSE))</f>
        <v>0</v>
      </c>
      <c r="S911" s="82">
        <f>IF(ISBLANK($B911),0,VLOOKUP($B911,Listen!$A$2:$C$45,3,FALSE))</f>
        <v>0</v>
      </c>
      <c r="T911" s="51">
        <f t="shared" si="166"/>
        <v>0</v>
      </c>
      <c r="U911" s="51">
        <f t="shared" si="165"/>
        <v>0</v>
      </c>
      <c r="V911" s="51">
        <f t="shared" si="165"/>
        <v>0</v>
      </c>
      <c r="W911" s="51">
        <f t="shared" si="165"/>
        <v>0</v>
      </c>
      <c r="X911" s="51">
        <f t="shared" si="165"/>
        <v>0</v>
      </c>
      <c r="Y911" s="51">
        <f t="shared" si="165"/>
        <v>0</v>
      </c>
      <c r="Z911" s="51">
        <f t="shared" si="165"/>
        <v>0</v>
      </c>
      <c r="AA911" s="53">
        <f t="shared" si="164"/>
        <v>0</v>
      </c>
      <c r="AB911" s="53">
        <f>IF(C911=A_Stammdaten!$B$12,D_SAV!$Q911-D_SAV!$AC911,HLOOKUP(A_Stammdaten!$B$12-1,$AD$4:$AJ$1000,ROW(C911)-3,FALSE)-$AC911)</f>
        <v>0</v>
      </c>
      <c r="AC911" s="53">
        <f>HLOOKUP(A_Stammdaten!$B$12,$AD$4:$AJ$1000,ROW(C911)-3,FALSE)</f>
        <v>0</v>
      </c>
      <c r="AD911" s="53">
        <f t="shared" si="167"/>
        <v>0</v>
      </c>
      <c r="AE911" s="53">
        <f t="shared" si="168"/>
        <v>0</v>
      </c>
      <c r="AF911" s="53">
        <f t="shared" si="169"/>
        <v>0</v>
      </c>
      <c r="AG911" s="53">
        <f t="shared" si="170"/>
        <v>0</v>
      </c>
      <c r="AH911" s="53">
        <f t="shared" si="171"/>
        <v>0</v>
      </c>
      <c r="AI911" s="53">
        <f t="shared" si="172"/>
        <v>0</v>
      </c>
      <c r="AJ911" s="53">
        <f t="shared" si="173"/>
        <v>0</v>
      </c>
    </row>
    <row r="912" spans="1:36" x14ac:dyDescent="0.25">
      <c r="A912" s="19"/>
      <c r="B912" s="19"/>
      <c r="C912" s="37"/>
      <c r="D912" s="19"/>
      <c r="E912" s="19"/>
      <c r="F912" s="19"/>
      <c r="G912" s="19"/>
      <c r="H912" s="19"/>
      <c r="I912" s="19"/>
      <c r="J912" s="19"/>
      <c r="K912" s="19"/>
      <c r="L912" s="19"/>
      <c r="M912" s="81">
        <f>IF(C912&gt;A_Stammdaten!$B$12,0,SUM(D912,E912,G912,I912:J912)-SUM(F912,H912,K912:L912))</f>
        <v>0</v>
      </c>
      <c r="N912" s="19"/>
      <c r="O912" s="19"/>
      <c r="P912" s="19"/>
      <c r="Q912" s="81">
        <f t="shared" si="174"/>
        <v>0</v>
      </c>
      <c r="R912" s="82">
        <f>IF(ISBLANK($B912),0,VLOOKUP($B912,Listen!$A$2:$C$45,2,FALSE))</f>
        <v>0</v>
      </c>
      <c r="S912" s="82">
        <f>IF(ISBLANK($B912),0,VLOOKUP($B912,Listen!$A$2:$C$45,3,FALSE))</f>
        <v>0</v>
      </c>
      <c r="T912" s="51">
        <f t="shared" si="166"/>
        <v>0</v>
      </c>
      <c r="U912" s="51">
        <f t="shared" si="165"/>
        <v>0</v>
      </c>
      <c r="V912" s="51">
        <f t="shared" si="165"/>
        <v>0</v>
      </c>
      <c r="W912" s="51">
        <f t="shared" si="165"/>
        <v>0</v>
      </c>
      <c r="X912" s="51">
        <f t="shared" si="165"/>
        <v>0</v>
      </c>
      <c r="Y912" s="51">
        <f t="shared" si="165"/>
        <v>0</v>
      </c>
      <c r="Z912" s="51">
        <f t="shared" si="165"/>
        <v>0</v>
      </c>
      <c r="AA912" s="53">
        <f t="shared" si="164"/>
        <v>0</v>
      </c>
      <c r="AB912" s="53">
        <f>IF(C912=A_Stammdaten!$B$12,D_SAV!$Q912-D_SAV!$AC912,HLOOKUP(A_Stammdaten!$B$12-1,$AD$4:$AJ$1000,ROW(C912)-3,FALSE)-$AC912)</f>
        <v>0</v>
      </c>
      <c r="AC912" s="53">
        <f>HLOOKUP(A_Stammdaten!$B$12,$AD$4:$AJ$1000,ROW(C912)-3,FALSE)</f>
        <v>0</v>
      </c>
      <c r="AD912" s="53">
        <f t="shared" si="167"/>
        <v>0</v>
      </c>
      <c r="AE912" s="53">
        <f t="shared" si="168"/>
        <v>0</v>
      </c>
      <c r="AF912" s="53">
        <f t="shared" si="169"/>
        <v>0</v>
      </c>
      <c r="AG912" s="53">
        <f t="shared" si="170"/>
        <v>0</v>
      </c>
      <c r="AH912" s="53">
        <f t="shared" si="171"/>
        <v>0</v>
      </c>
      <c r="AI912" s="53">
        <f t="shared" si="172"/>
        <v>0</v>
      </c>
      <c r="AJ912" s="53">
        <f t="shared" si="173"/>
        <v>0</v>
      </c>
    </row>
    <row r="913" spans="1:36" x14ac:dyDescent="0.25">
      <c r="A913" s="19"/>
      <c r="B913" s="19"/>
      <c r="C913" s="37"/>
      <c r="D913" s="19"/>
      <c r="E913" s="19"/>
      <c r="F913" s="19"/>
      <c r="G913" s="19"/>
      <c r="H913" s="19"/>
      <c r="I913" s="19"/>
      <c r="J913" s="19"/>
      <c r="K913" s="19"/>
      <c r="L913" s="19"/>
      <c r="M913" s="81">
        <f>IF(C913&gt;A_Stammdaten!$B$12,0,SUM(D913,E913,G913,I913:J913)-SUM(F913,H913,K913:L913))</f>
        <v>0</v>
      </c>
      <c r="N913" s="19"/>
      <c r="O913" s="19"/>
      <c r="P913" s="19"/>
      <c r="Q913" s="81">
        <f t="shared" si="174"/>
        <v>0</v>
      </c>
      <c r="R913" s="82">
        <f>IF(ISBLANK($B913),0,VLOOKUP($B913,Listen!$A$2:$C$45,2,FALSE))</f>
        <v>0</v>
      </c>
      <c r="S913" s="82">
        <f>IF(ISBLANK($B913),0,VLOOKUP($B913,Listen!$A$2:$C$45,3,FALSE))</f>
        <v>0</v>
      </c>
      <c r="T913" s="51">
        <f t="shared" si="166"/>
        <v>0</v>
      </c>
      <c r="U913" s="51">
        <f t="shared" si="165"/>
        <v>0</v>
      </c>
      <c r="V913" s="51">
        <f t="shared" si="165"/>
        <v>0</v>
      </c>
      <c r="W913" s="51">
        <f t="shared" si="165"/>
        <v>0</v>
      </c>
      <c r="X913" s="51">
        <f t="shared" si="165"/>
        <v>0</v>
      </c>
      <c r="Y913" s="51">
        <f t="shared" si="165"/>
        <v>0</v>
      </c>
      <c r="Z913" s="51">
        <f t="shared" si="165"/>
        <v>0</v>
      </c>
      <c r="AA913" s="53">
        <f t="shared" si="164"/>
        <v>0</v>
      </c>
      <c r="AB913" s="53">
        <f>IF(C913=A_Stammdaten!$B$12,D_SAV!$Q913-D_SAV!$AC913,HLOOKUP(A_Stammdaten!$B$12-1,$AD$4:$AJ$1000,ROW(C913)-3,FALSE)-$AC913)</f>
        <v>0</v>
      </c>
      <c r="AC913" s="53">
        <f>HLOOKUP(A_Stammdaten!$B$12,$AD$4:$AJ$1000,ROW(C913)-3,FALSE)</f>
        <v>0</v>
      </c>
      <c r="AD913" s="53">
        <f t="shared" si="167"/>
        <v>0</v>
      </c>
      <c r="AE913" s="53">
        <f t="shared" si="168"/>
        <v>0</v>
      </c>
      <c r="AF913" s="53">
        <f t="shared" si="169"/>
        <v>0</v>
      </c>
      <c r="AG913" s="53">
        <f t="shared" si="170"/>
        <v>0</v>
      </c>
      <c r="AH913" s="53">
        <f t="shared" si="171"/>
        <v>0</v>
      </c>
      <c r="AI913" s="53">
        <f t="shared" si="172"/>
        <v>0</v>
      </c>
      <c r="AJ913" s="53">
        <f t="shared" si="173"/>
        <v>0</v>
      </c>
    </row>
    <row r="914" spans="1:36" x14ac:dyDescent="0.25">
      <c r="A914" s="19"/>
      <c r="B914" s="19"/>
      <c r="C914" s="37"/>
      <c r="D914" s="19"/>
      <c r="E914" s="19"/>
      <c r="F914" s="19"/>
      <c r="G914" s="19"/>
      <c r="H914" s="19"/>
      <c r="I914" s="19"/>
      <c r="J914" s="19"/>
      <c r="K914" s="19"/>
      <c r="L914" s="19"/>
      <c r="M914" s="81">
        <f>IF(C914&gt;A_Stammdaten!$B$12,0,SUM(D914,E914,G914,I914:J914)-SUM(F914,H914,K914:L914))</f>
        <v>0</v>
      </c>
      <c r="N914" s="19"/>
      <c r="O914" s="19"/>
      <c r="P914" s="19"/>
      <c r="Q914" s="81">
        <f t="shared" si="174"/>
        <v>0</v>
      </c>
      <c r="R914" s="82">
        <f>IF(ISBLANK($B914),0,VLOOKUP($B914,Listen!$A$2:$C$45,2,FALSE))</f>
        <v>0</v>
      </c>
      <c r="S914" s="82">
        <f>IF(ISBLANK($B914),0,VLOOKUP($B914,Listen!$A$2:$C$45,3,FALSE))</f>
        <v>0</v>
      </c>
      <c r="T914" s="51">
        <f t="shared" si="166"/>
        <v>0</v>
      </c>
      <c r="U914" s="51">
        <f t="shared" si="165"/>
        <v>0</v>
      </c>
      <c r="V914" s="51">
        <f t="shared" si="165"/>
        <v>0</v>
      </c>
      <c r="W914" s="51">
        <f t="shared" si="165"/>
        <v>0</v>
      </c>
      <c r="X914" s="51">
        <f t="shared" si="165"/>
        <v>0</v>
      </c>
      <c r="Y914" s="51">
        <f t="shared" si="165"/>
        <v>0</v>
      </c>
      <c r="Z914" s="51">
        <f t="shared" si="165"/>
        <v>0</v>
      </c>
      <c r="AA914" s="53">
        <f t="shared" si="164"/>
        <v>0</v>
      </c>
      <c r="AB914" s="53">
        <f>IF(C914=A_Stammdaten!$B$12,D_SAV!$Q914-D_SAV!$AC914,HLOOKUP(A_Stammdaten!$B$12-1,$AD$4:$AJ$1000,ROW(C914)-3,FALSE)-$AC914)</f>
        <v>0</v>
      </c>
      <c r="AC914" s="53">
        <f>HLOOKUP(A_Stammdaten!$B$12,$AD$4:$AJ$1000,ROW(C914)-3,FALSE)</f>
        <v>0</v>
      </c>
      <c r="AD914" s="53">
        <f t="shared" si="167"/>
        <v>0</v>
      </c>
      <c r="AE914" s="53">
        <f t="shared" si="168"/>
        <v>0</v>
      </c>
      <c r="AF914" s="53">
        <f t="shared" si="169"/>
        <v>0</v>
      </c>
      <c r="AG914" s="53">
        <f t="shared" si="170"/>
        <v>0</v>
      </c>
      <c r="AH914" s="53">
        <f t="shared" si="171"/>
        <v>0</v>
      </c>
      <c r="AI914" s="53">
        <f t="shared" si="172"/>
        <v>0</v>
      </c>
      <c r="AJ914" s="53">
        <f t="shared" si="173"/>
        <v>0</v>
      </c>
    </row>
    <row r="915" spans="1:36" x14ac:dyDescent="0.25">
      <c r="A915" s="19"/>
      <c r="B915" s="19"/>
      <c r="C915" s="37"/>
      <c r="D915" s="19"/>
      <c r="E915" s="19"/>
      <c r="F915" s="19"/>
      <c r="G915" s="19"/>
      <c r="H915" s="19"/>
      <c r="I915" s="19"/>
      <c r="J915" s="19"/>
      <c r="K915" s="19"/>
      <c r="L915" s="19"/>
      <c r="M915" s="81">
        <f>IF(C915&gt;A_Stammdaten!$B$12,0,SUM(D915,E915,G915,I915:J915)-SUM(F915,H915,K915:L915))</f>
        <v>0</v>
      </c>
      <c r="N915" s="19"/>
      <c r="O915" s="19"/>
      <c r="P915" s="19"/>
      <c r="Q915" s="81">
        <f t="shared" si="174"/>
        <v>0</v>
      </c>
      <c r="R915" s="82">
        <f>IF(ISBLANK($B915),0,VLOOKUP($B915,Listen!$A$2:$C$45,2,FALSE))</f>
        <v>0</v>
      </c>
      <c r="S915" s="82">
        <f>IF(ISBLANK($B915),0,VLOOKUP($B915,Listen!$A$2:$C$45,3,FALSE))</f>
        <v>0</v>
      </c>
      <c r="T915" s="51">
        <f t="shared" si="166"/>
        <v>0</v>
      </c>
      <c r="U915" s="51">
        <f t="shared" si="165"/>
        <v>0</v>
      </c>
      <c r="V915" s="51">
        <f t="shared" si="165"/>
        <v>0</v>
      </c>
      <c r="W915" s="51">
        <f t="shared" si="165"/>
        <v>0</v>
      </c>
      <c r="X915" s="51">
        <f t="shared" si="165"/>
        <v>0</v>
      </c>
      <c r="Y915" s="51">
        <f t="shared" si="165"/>
        <v>0</v>
      </c>
      <c r="Z915" s="51">
        <f t="shared" si="165"/>
        <v>0</v>
      </c>
      <c r="AA915" s="53">
        <f t="shared" si="164"/>
        <v>0</v>
      </c>
      <c r="AB915" s="53">
        <f>IF(C915=A_Stammdaten!$B$12,D_SAV!$Q915-D_SAV!$AC915,HLOOKUP(A_Stammdaten!$B$12-1,$AD$4:$AJ$1000,ROW(C915)-3,FALSE)-$AC915)</f>
        <v>0</v>
      </c>
      <c r="AC915" s="53">
        <f>HLOOKUP(A_Stammdaten!$B$12,$AD$4:$AJ$1000,ROW(C915)-3,FALSE)</f>
        <v>0</v>
      </c>
      <c r="AD915" s="53">
        <f t="shared" si="167"/>
        <v>0</v>
      </c>
      <c r="AE915" s="53">
        <f t="shared" si="168"/>
        <v>0</v>
      </c>
      <c r="AF915" s="53">
        <f t="shared" si="169"/>
        <v>0</v>
      </c>
      <c r="AG915" s="53">
        <f t="shared" si="170"/>
        <v>0</v>
      </c>
      <c r="AH915" s="53">
        <f t="shared" si="171"/>
        <v>0</v>
      </c>
      <c r="AI915" s="53">
        <f t="shared" si="172"/>
        <v>0</v>
      </c>
      <c r="AJ915" s="53">
        <f t="shared" si="173"/>
        <v>0</v>
      </c>
    </row>
    <row r="916" spans="1:36" x14ac:dyDescent="0.25">
      <c r="A916" s="19"/>
      <c r="B916" s="19"/>
      <c r="C916" s="37"/>
      <c r="D916" s="19"/>
      <c r="E916" s="19"/>
      <c r="F916" s="19"/>
      <c r="G916" s="19"/>
      <c r="H916" s="19"/>
      <c r="I916" s="19"/>
      <c r="J916" s="19"/>
      <c r="K916" s="19"/>
      <c r="L916" s="19"/>
      <c r="M916" s="81">
        <f>IF(C916&gt;A_Stammdaten!$B$12,0,SUM(D916,E916,G916,I916:J916)-SUM(F916,H916,K916:L916))</f>
        <v>0</v>
      </c>
      <c r="N916" s="19"/>
      <c r="O916" s="19"/>
      <c r="P916" s="19"/>
      <c r="Q916" s="81">
        <f t="shared" si="174"/>
        <v>0</v>
      </c>
      <c r="R916" s="82">
        <f>IF(ISBLANK($B916),0,VLOOKUP($B916,Listen!$A$2:$C$45,2,FALSE))</f>
        <v>0</v>
      </c>
      <c r="S916" s="82">
        <f>IF(ISBLANK($B916),0,VLOOKUP($B916,Listen!$A$2:$C$45,3,FALSE))</f>
        <v>0</v>
      </c>
      <c r="T916" s="51">
        <f t="shared" si="166"/>
        <v>0</v>
      </c>
      <c r="U916" s="51">
        <f t="shared" si="165"/>
        <v>0</v>
      </c>
      <c r="V916" s="51">
        <f t="shared" si="165"/>
        <v>0</v>
      </c>
      <c r="W916" s="51">
        <f t="shared" si="165"/>
        <v>0</v>
      </c>
      <c r="X916" s="51">
        <f t="shared" si="165"/>
        <v>0</v>
      </c>
      <c r="Y916" s="51">
        <f t="shared" si="165"/>
        <v>0</v>
      </c>
      <c r="Z916" s="51">
        <f t="shared" si="165"/>
        <v>0</v>
      </c>
      <c r="AA916" s="53">
        <f t="shared" si="164"/>
        <v>0</v>
      </c>
      <c r="AB916" s="53">
        <f>IF(C916=A_Stammdaten!$B$12,D_SAV!$Q916-D_SAV!$AC916,HLOOKUP(A_Stammdaten!$B$12-1,$AD$4:$AJ$1000,ROW(C916)-3,FALSE)-$AC916)</f>
        <v>0</v>
      </c>
      <c r="AC916" s="53">
        <f>HLOOKUP(A_Stammdaten!$B$12,$AD$4:$AJ$1000,ROW(C916)-3,FALSE)</f>
        <v>0</v>
      </c>
      <c r="AD916" s="53">
        <f t="shared" si="167"/>
        <v>0</v>
      </c>
      <c r="AE916" s="53">
        <f t="shared" si="168"/>
        <v>0</v>
      </c>
      <c r="AF916" s="53">
        <f t="shared" si="169"/>
        <v>0</v>
      </c>
      <c r="AG916" s="53">
        <f t="shared" si="170"/>
        <v>0</v>
      </c>
      <c r="AH916" s="53">
        <f t="shared" si="171"/>
        <v>0</v>
      </c>
      <c r="AI916" s="53">
        <f t="shared" si="172"/>
        <v>0</v>
      </c>
      <c r="AJ916" s="53">
        <f t="shared" si="173"/>
        <v>0</v>
      </c>
    </row>
    <row r="917" spans="1:36" x14ac:dyDescent="0.25">
      <c r="A917" s="19"/>
      <c r="B917" s="19"/>
      <c r="C917" s="37"/>
      <c r="D917" s="19"/>
      <c r="E917" s="19"/>
      <c r="F917" s="19"/>
      <c r="G917" s="19"/>
      <c r="H917" s="19"/>
      <c r="I917" s="19"/>
      <c r="J917" s="19"/>
      <c r="K917" s="19"/>
      <c r="L917" s="19"/>
      <c r="M917" s="81">
        <f>IF(C917&gt;A_Stammdaten!$B$12,0,SUM(D917,E917,G917,I917:J917)-SUM(F917,H917,K917:L917))</f>
        <v>0</v>
      </c>
      <c r="N917" s="19"/>
      <c r="O917" s="19"/>
      <c r="P917" s="19"/>
      <c r="Q917" s="81">
        <f t="shared" si="174"/>
        <v>0</v>
      </c>
      <c r="R917" s="82">
        <f>IF(ISBLANK($B917),0,VLOOKUP($B917,Listen!$A$2:$C$45,2,FALSE))</f>
        <v>0</v>
      </c>
      <c r="S917" s="82">
        <f>IF(ISBLANK($B917),0,VLOOKUP($B917,Listen!$A$2:$C$45,3,FALSE))</f>
        <v>0</v>
      </c>
      <c r="T917" s="51">
        <f t="shared" si="166"/>
        <v>0</v>
      </c>
      <c r="U917" s="51">
        <f t="shared" si="165"/>
        <v>0</v>
      </c>
      <c r="V917" s="51">
        <f t="shared" si="165"/>
        <v>0</v>
      </c>
      <c r="W917" s="51">
        <f t="shared" si="165"/>
        <v>0</v>
      </c>
      <c r="X917" s="51">
        <f t="shared" si="165"/>
        <v>0</v>
      </c>
      <c r="Y917" s="51">
        <f t="shared" si="165"/>
        <v>0</v>
      </c>
      <c r="Z917" s="51">
        <f t="shared" si="165"/>
        <v>0</v>
      </c>
      <c r="AA917" s="53">
        <f t="shared" si="164"/>
        <v>0</v>
      </c>
      <c r="AB917" s="53">
        <f>IF(C917=A_Stammdaten!$B$12,D_SAV!$Q917-D_SAV!$AC917,HLOOKUP(A_Stammdaten!$B$12-1,$AD$4:$AJ$1000,ROW(C917)-3,FALSE)-$AC917)</f>
        <v>0</v>
      </c>
      <c r="AC917" s="53">
        <f>HLOOKUP(A_Stammdaten!$B$12,$AD$4:$AJ$1000,ROW(C917)-3,FALSE)</f>
        <v>0</v>
      </c>
      <c r="AD917" s="53">
        <f t="shared" si="167"/>
        <v>0</v>
      </c>
      <c r="AE917" s="53">
        <f t="shared" si="168"/>
        <v>0</v>
      </c>
      <c r="AF917" s="53">
        <f t="shared" si="169"/>
        <v>0</v>
      </c>
      <c r="AG917" s="53">
        <f t="shared" si="170"/>
        <v>0</v>
      </c>
      <c r="AH917" s="53">
        <f t="shared" si="171"/>
        <v>0</v>
      </c>
      <c r="AI917" s="53">
        <f t="shared" si="172"/>
        <v>0</v>
      </c>
      <c r="AJ917" s="53">
        <f t="shared" si="173"/>
        <v>0</v>
      </c>
    </row>
    <row r="918" spans="1:36" x14ac:dyDescent="0.25">
      <c r="A918" s="19"/>
      <c r="B918" s="19"/>
      <c r="C918" s="37"/>
      <c r="D918" s="19"/>
      <c r="E918" s="19"/>
      <c r="F918" s="19"/>
      <c r="G918" s="19"/>
      <c r="H918" s="19"/>
      <c r="I918" s="19"/>
      <c r="J918" s="19"/>
      <c r="K918" s="19"/>
      <c r="L918" s="19"/>
      <c r="M918" s="81">
        <f>IF(C918&gt;A_Stammdaten!$B$12,0,SUM(D918,E918,G918,I918:J918)-SUM(F918,H918,K918:L918))</f>
        <v>0</v>
      </c>
      <c r="N918" s="19"/>
      <c r="O918" s="19"/>
      <c r="P918" s="19"/>
      <c r="Q918" s="81">
        <f t="shared" si="174"/>
        <v>0</v>
      </c>
      <c r="R918" s="82">
        <f>IF(ISBLANK($B918),0,VLOOKUP($B918,Listen!$A$2:$C$45,2,FALSE))</f>
        <v>0</v>
      </c>
      <c r="S918" s="82">
        <f>IF(ISBLANK($B918),0,VLOOKUP($B918,Listen!$A$2:$C$45,3,FALSE))</f>
        <v>0</v>
      </c>
      <c r="T918" s="51">
        <f t="shared" si="166"/>
        <v>0</v>
      </c>
      <c r="U918" s="51">
        <f t="shared" si="165"/>
        <v>0</v>
      </c>
      <c r="V918" s="51">
        <f t="shared" si="165"/>
        <v>0</v>
      </c>
      <c r="W918" s="51">
        <f t="shared" ref="U918:Z960" si="175">$R918</f>
        <v>0</v>
      </c>
      <c r="X918" s="51">
        <f t="shared" si="175"/>
        <v>0</v>
      </c>
      <c r="Y918" s="51">
        <f t="shared" si="175"/>
        <v>0</v>
      </c>
      <c r="Z918" s="51">
        <f t="shared" si="175"/>
        <v>0</v>
      </c>
      <c r="AA918" s="53">
        <f t="shared" si="164"/>
        <v>0</v>
      </c>
      <c r="AB918" s="53">
        <f>IF(C918=A_Stammdaten!$B$12,D_SAV!$Q918-D_SAV!$AC918,HLOOKUP(A_Stammdaten!$B$12-1,$AD$4:$AJ$1000,ROW(C918)-3,FALSE)-$AC918)</f>
        <v>0</v>
      </c>
      <c r="AC918" s="53">
        <f>HLOOKUP(A_Stammdaten!$B$12,$AD$4:$AJ$1000,ROW(C918)-3,FALSE)</f>
        <v>0</v>
      </c>
      <c r="AD918" s="53">
        <f t="shared" si="167"/>
        <v>0</v>
      </c>
      <c r="AE918" s="53">
        <f t="shared" si="168"/>
        <v>0</v>
      </c>
      <c r="AF918" s="53">
        <f t="shared" si="169"/>
        <v>0</v>
      </c>
      <c r="AG918" s="53">
        <f t="shared" si="170"/>
        <v>0</v>
      </c>
      <c r="AH918" s="53">
        <f t="shared" si="171"/>
        <v>0</v>
      </c>
      <c r="AI918" s="53">
        <f t="shared" si="172"/>
        <v>0</v>
      </c>
      <c r="AJ918" s="53">
        <f t="shared" si="173"/>
        <v>0</v>
      </c>
    </row>
    <row r="919" spans="1:36" x14ac:dyDescent="0.25">
      <c r="A919" s="19"/>
      <c r="B919" s="19"/>
      <c r="C919" s="37"/>
      <c r="D919" s="19"/>
      <c r="E919" s="19"/>
      <c r="F919" s="19"/>
      <c r="G919" s="19"/>
      <c r="H919" s="19"/>
      <c r="I919" s="19"/>
      <c r="J919" s="19"/>
      <c r="K919" s="19"/>
      <c r="L919" s="19"/>
      <c r="M919" s="81">
        <f>IF(C919&gt;A_Stammdaten!$B$12,0,SUM(D919,E919,G919,I919:J919)-SUM(F919,H919,K919:L919))</f>
        <v>0</v>
      </c>
      <c r="N919" s="19"/>
      <c r="O919" s="19"/>
      <c r="P919" s="19"/>
      <c r="Q919" s="81">
        <f t="shared" si="174"/>
        <v>0</v>
      </c>
      <c r="R919" s="82">
        <f>IF(ISBLANK($B919),0,VLOOKUP($B919,Listen!$A$2:$C$45,2,FALSE))</f>
        <v>0</v>
      </c>
      <c r="S919" s="82">
        <f>IF(ISBLANK($B919),0,VLOOKUP($B919,Listen!$A$2:$C$45,3,FALSE))</f>
        <v>0</v>
      </c>
      <c r="T919" s="51">
        <f t="shared" si="166"/>
        <v>0</v>
      </c>
      <c r="U919" s="51">
        <f t="shared" si="175"/>
        <v>0</v>
      </c>
      <c r="V919" s="51">
        <f t="shared" si="175"/>
        <v>0</v>
      </c>
      <c r="W919" s="51">
        <f t="shared" si="175"/>
        <v>0</v>
      </c>
      <c r="X919" s="51">
        <f t="shared" si="175"/>
        <v>0</v>
      </c>
      <c r="Y919" s="51">
        <f t="shared" si="175"/>
        <v>0</v>
      </c>
      <c r="Z919" s="51">
        <f t="shared" si="175"/>
        <v>0</v>
      </c>
      <c r="AA919" s="53">
        <f t="shared" si="164"/>
        <v>0</v>
      </c>
      <c r="AB919" s="53">
        <f>IF(C919=A_Stammdaten!$B$12,D_SAV!$Q919-D_SAV!$AC919,HLOOKUP(A_Stammdaten!$B$12-1,$AD$4:$AJ$1000,ROW(C919)-3,FALSE)-$AC919)</f>
        <v>0</v>
      </c>
      <c r="AC919" s="53">
        <f>HLOOKUP(A_Stammdaten!$B$12,$AD$4:$AJ$1000,ROW(C919)-3,FALSE)</f>
        <v>0</v>
      </c>
      <c r="AD919" s="53">
        <f t="shared" si="167"/>
        <v>0</v>
      </c>
      <c r="AE919" s="53">
        <f t="shared" si="168"/>
        <v>0</v>
      </c>
      <c r="AF919" s="53">
        <f t="shared" si="169"/>
        <v>0</v>
      </c>
      <c r="AG919" s="53">
        <f t="shared" si="170"/>
        <v>0</v>
      </c>
      <c r="AH919" s="53">
        <f t="shared" si="171"/>
        <v>0</v>
      </c>
      <c r="AI919" s="53">
        <f t="shared" si="172"/>
        <v>0</v>
      </c>
      <c r="AJ919" s="53">
        <f t="shared" si="173"/>
        <v>0</v>
      </c>
    </row>
    <row r="920" spans="1:36" x14ac:dyDescent="0.25">
      <c r="A920" s="19"/>
      <c r="B920" s="19"/>
      <c r="C920" s="37"/>
      <c r="D920" s="19"/>
      <c r="E920" s="19"/>
      <c r="F920" s="19"/>
      <c r="G920" s="19"/>
      <c r="H920" s="19"/>
      <c r="I920" s="19"/>
      <c r="J920" s="19"/>
      <c r="K920" s="19"/>
      <c r="L920" s="19"/>
      <c r="M920" s="81">
        <f>IF(C920&gt;A_Stammdaten!$B$12,0,SUM(D920,E920,G920,I920:J920)-SUM(F920,H920,K920:L920))</f>
        <v>0</v>
      </c>
      <c r="N920" s="19"/>
      <c r="O920" s="19"/>
      <c r="P920" s="19"/>
      <c r="Q920" s="81">
        <f t="shared" si="174"/>
        <v>0</v>
      </c>
      <c r="R920" s="82">
        <f>IF(ISBLANK($B920),0,VLOOKUP($B920,Listen!$A$2:$C$45,2,FALSE))</f>
        <v>0</v>
      </c>
      <c r="S920" s="82">
        <f>IF(ISBLANK($B920),0,VLOOKUP($B920,Listen!$A$2:$C$45,3,FALSE))</f>
        <v>0</v>
      </c>
      <c r="T920" s="51">
        <f t="shared" si="166"/>
        <v>0</v>
      </c>
      <c r="U920" s="51">
        <f t="shared" si="175"/>
        <v>0</v>
      </c>
      <c r="V920" s="51">
        <f t="shared" si="175"/>
        <v>0</v>
      </c>
      <c r="W920" s="51">
        <f t="shared" si="175"/>
        <v>0</v>
      </c>
      <c r="X920" s="51">
        <f t="shared" si="175"/>
        <v>0</v>
      </c>
      <c r="Y920" s="51">
        <f t="shared" si="175"/>
        <v>0</v>
      </c>
      <c r="Z920" s="51">
        <f t="shared" si="175"/>
        <v>0</v>
      </c>
      <c r="AA920" s="53">
        <f t="shared" si="164"/>
        <v>0</v>
      </c>
      <c r="AB920" s="53">
        <f>IF(C920=A_Stammdaten!$B$12,D_SAV!$Q920-D_SAV!$AC920,HLOOKUP(A_Stammdaten!$B$12-1,$AD$4:$AJ$1000,ROW(C920)-3,FALSE)-$AC920)</f>
        <v>0</v>
      </c>
      <c r="AC920" s="53">
        <f>HLOOKUP(A_Stammdaten!$B$12,$AD$4:$AJ$1000,ROW(C920)-3,FALSE)</f>
        <v>0</v>
      </c>
      <c r="AD920" s="53">
        <f t="shared" si="167"/>
        <v>0</v>
      </c>
      <c r="AE920" s="53">
        <f t="shared" si="168"/>
        <v>0</v>
      </c>
      <c r="AF920" s="53">
        <f t="shared" si="169"/>
        <v>0</v>
      </c>
      <c r="AG920" s="53">
        <f t="shared" si="170"/>
        <v>0</v>
      </c>
      <c r="AH920" s="53">
        <f t="shared" si="171"/>
        <v>0</v>
      </c>
      <c r="AI920" s="53">
        <f t="shared" si="172"/>
        <v>0</v>
      </c>
      <c r="AJ920" s="53">
        <f t="shared" si="173"/>
        <v>0</v>
      </c>
    </row>
    <row r="921" spans="1:36" x14ac:dyDescent="0.25">
      <c r="A921" s="19"/>
      <c r="B921" s="19"/>
      <c r="C921" s="37"/>
      <c r="D921" s="19"/>
      <c r="E921" s="19"/>
      <c r="F921" s="19"/>
      <c r="G921" s="19"/>
      <c r="H921" s="19"/>
      <c r="I921" s="19"/>
      <c r="J921" s="19"/>
      <c r="K921" s="19"/>
      <c r="L921" s="19"/>
      <c r="M921" s="81">
        <f>IF(C921&gt;A_Stammdaten!$B$12,0,SUM(D921,E921,G921,I921:J921)-SUM(F921,H921,K921:L921))</f>
        <v>0</v>
      </c>
      <c r="N921" s="19"/>
      <c r="O921" s="19"/>
      <c r="P921" s="19"/>
      <c r="Q921" s="81">
        <f t="shared" si="174"/>
        <v>0</v>
      </c>
      <c r="R921" s="82">
        <f>IF(ISBLANK($B921),0,VLOOKUP($B921,Listen!$A$2:$C$45,2,FALSE))</f>
        <v>0</v>
      </c>
      <c r="S921" s="82">
        <f>IF(ISBLANK($B921),0,VLOOKUP($B921,Listen!$A$2:$C$45,3,FALSE))</f>
        <v>0</v>
      </c>
      <c r="T921" s="51">
        <f t="shared" si="166"/>
        <v>0</v>
      </c>
      <c r="U921" s="51">
        <f t="shared" si="175"/>
        <v>0</v>
      </c>
      <c r="V921" s="51">
        <f t="shared" si="175"/>
        <v>0</v>
      </c>
      <c r="W921" s="51">
        <f t="shared" si="175"/>
        <v>0</v>
      </c>
      <c r="X921" s="51">
        <f t="shared" si="175"/>
        <v>0</v>
      </c>
      <c r="Y921" s="51">
        <f t="shared" si="175"/>
        <v>0</v>
      </c>
      <c r="Z921" s="51">
        <f t="shared" si="175"/>
        <v>0</v>
      </c>
      <c r="AA921" s="53">
        <f t="shared" si="164"/>
        <v>0</v>
      </c>
      <c r="AB921" s="53">
        <f>IF(C921=A_Stammdaten!$B$12,D_SAV!$Q921-D_SAV!$AC921,HLOOKUP(A_Stammdaten!$B$12-1,$AD$4:$AJ$1000,ROW(C921)-3,FALSE)-$AC921)</f>
        <v>0</v>
      </c>
      <c r="AC921" s="53">
        <f>HLOOKUP(A_Stammdaten!$B$12,$AD$4:$AJ$1000,ROW(C921)-3,FALSE)</f>
        <v>0</v>
      </c>
      <c r="AD921" s="53">
        <f t="shared" si="167"/>
        <v>0</v>
      </c>
      <c r="AE921" s="53">
        <f t="shared" si="168"/>
        <v>0</v>
      </c>
      <c r="AF921" s="53">
        <f t="shared" si="169"/>
        <v>0</v>
      </c>
      <c r="AG921" s="53">
        <f t="shared" si="170"/>
        <v>0</v>
      </c>
      <c r="AH921" s="53">
        <f t="shared" si="171"/>
        <v>0</v>
      </c>
      <c r="AI921" s="53">
        <f t="shared" si="172"/>
        <v>0</v>
      </c>
      <c r="AJ921" s="53">
        <f t="shared" si="173"/>
        <v>0</v>
      </c>
    </row>
    <row r="922" spans="1:36" x14ac:dyDescent="0.25">
      <c r="A922" s="19"/>
      <c r="B922" s="19"/>
      <c r="C922" s="37"/>
      <c r="D922" s="19"/>
      <c r="E922" s="19"/>
      <c r="F922" s="19"/>
      <c r="G922" s="19"/>
      <c r="H922" s="19"/>
      <c r="I922" s="19"/>
      <c r="J922" s="19"/>
      <c r="K922" s="19"/>
      <c r="L922" s="19"/>
      <c r="M922" s="81">
        <f>IF(C922&gt;A_Stammdaten!$B$12,0,SUM(D922,E922,G922,I922:J922)-SUM(F922,H922,K922:L922))</f>
        <v>0</v>
      </c>
      <c r="N922" s="19"/>
      <c r="O922" s="19"/>
      <c r="P922" s="19"/>
      <c r="Q922" s="81">
        <f t="shared" si="174"/>
        <v>0</v>
      </c>
      <c r="R922" s="82">
        <f>IF(ISBLANK($B922),0,VLOOKUP($B922,Listen!$A$2:$C$45,2,FALSE))</f>
        <v>0</v>
      </c>
      <c r="S922" s="82">
        <f>IF(ISBLANK($B922),0,VLOOKUP($B922,Listen!$A$2:$C$45,3,FALSE))</f>
        <v>0</v>
      </c>
      <c r="T922" s="51">
        <f t="shared" si="166"/>
        <v>0</v>
      </c>
      <c r="U922" s="51">
        <f t="shared" si="175"/>
        <v>0</v>
      </c>
      <c r="V922" s="51">
        <f t="shared" si="175"/>
        <v>0</v>
      </c>
      <c r="W922" s="51">
        <f t="shared" si="175"/>
        <v>0</v>
      </c>
      <c r="X922" s="51">
        <f t="shared" si="175"/>
        <v>0</v>
      </c>
      <c r="Y922" s="51">
        <f t="shared" si="175"/>
        <v>0</v>
      </c>
      <c r="Z922" s="51">
        <f t="shared" si="175"/>
        <v>0</v>
      </c>
      <c r="AA922" s="53">
        <f t="shared" si="164"/>
        <v>0</v>
      </c>
      <c r="AB922" s="53">
        <f>IF(C922=A_Stammdaten!$B$12,D_SAV!$Q922-D_SAV!$AC922,HLOOKUP(A_Stammdaten!$B$12-1,$AD$4:$AJ$1000,ROW(C922)-3,FALSE)-$AC922)</f>
        <v>0</v>
      </c>
      <c r="AC922" s="53">
        <f>HLOOKUP(A_Stammdaten!$B$12,$AD$4:$AJ$1000,ROW(C922)-3,FALSE)</f>
        <v>0</v>
      </c>
      <c r="AD922" s="53">
        <f t="shared" si="167"/>
        <v>0</v>
      </c>
      <c r="AE922" s="53">
        <f t="shared" si="168"/>
        <v>0</v>
      </c>
      <c r="AF922" s="53">
        <f t="shared" si="169"/>
        <v>0</v>
      </c>
      <c r="AG922" s="53">
        <f t="shared" si="170"/>
        <v>0</v>
      </c>
      <c r="AH922" s="53">
        <f t="shared" si="171"/>
        <v>0</v>
      </c>
      <c r="AI922" s="53">
        <f t="shared" si="172"/>
        <v>0</v>
      </c>
      <c r="AJ922" s="53">
        <f t="shared" si="173"/>
        <v>0</v>
      </c>
    </row>
    <row r="923" spans="1:36" x14ac:dyDescent="0.25">
      <c r="A923" s="19"/>
      <c r="B923" s="19"/>
      <c r="C923" s="37"/>
      <c r="D923" s="19"/>
      <c r="E923" s="19"/>
      <c r="F923" s="19"/>
      <c r="G923" s="19"/>
      <c r="H923" s="19"/>
      <c r="I923" s="19"/>
      <c r="J923" s="19"/>
      <c r="K923" s="19"/>
      <c r="L923" s="19"/>
      <c r="M923" s="81">
        <f>IF(C923&gt;A_Stammdaten!$B$12,0,SUM(D923,E923,G923,I923:J923)-SUM(F923,H923,K923:L923))</f>
        <v>0</v>
      </c>
      <c r="N923" s="19"/>
      <c r="O923" s="19"/>
      <c r="P923" s="19"/>
      <c r="Q923" s="81">
        <f t="shared" si="174"/>
        <v>0</v>
      </c>
      <c r="R923" s="82">
        <f>IF(ISBLANK($B923),0,VLOOKUP($B923,Listen!$A$2:$C$45,2,FALSE))</f>
        <v>0</v>
      </c>
      <c r="S923" s="82">
        <f>IF(ISBLANK($B923),0,VLOOKUP($B923,Listen!$A$2:$C$45,3,FALSE))</f>
        <v>0</v>
      </c>
      <c r="T923" s="51">
        <f t="shared" si="166"/>
        <v>0</v>
      </c>
      <c r="U923" s="51">
        <f t="shared" si="175"/>
        <v>0</v>
      </c>
      <c r="V923" s="51">
        <f t="shared" si="175"/>
        <v>0</v>
      </c>
      <c r="W923" s="51">
        <f t="shared" si="175"/>
        <v>0</v>
      </c>
      <c r="X923" s="51">
        <f t="shared" si="175"/>
        <v>0</v>
      </c>
      <c r="Y923" s="51">
        <f t="shared" si="175"/>
        <v>0</v>
      </c>
      <c r="Z923" s="51">
        <f t="shared" si="175"/>
        <v>0</v>
      </c>
      <c r="AA923" s="53">
        <f t="shared" si="164"/>
        <v>0</v>
      </c>
      <c r="AB923" s="53">
        <f>IF(C923=A_Stammdaten!$B$12,D_SAV!$Q923-D_SAV!$AC923,HLOOKUP(A_Stammdaten!$B$12-1,$AD$4:$AJ$1000,ROW(C923)-3,FALSE)-$AC923)</f>
        <v>0</v>
      </c>
      <c r="AC923" s="53">
        <f>HLOOKUP(A_Stammdaten!$B$12,$AD$4:$AJ$1000,ROW(C923)-3,FALSE)</f>
        <v>0</v>
      </c>
      <c r="AD923" s="53">
        <f t="shared" si="167"/>
        <v>0</v>
      </c>
      <c r="AE923" s="53">
        <f t="shared" si="168"/>
        <v>0</v>
      </c>
      <c r="AF923" s="53">
        <f t="shared" si="169"/>
        <v>0</v>
      </c>
      <c r="AG923" s="53">
        <f t="shared" si="170"/>
        <v>0</v>
      </c>
      <c r="AH923" s="53">
        <f t="shared" si="171"/>
        <v>0</v>
      </c>
      <c r="AI923" s="53">
        <f t="shared" si="172"/>
        <v>0</v>
      </c>
      <c r="AJ923" s="53">
        <f t="shared" si="173"/>
        <v>0</v>
      </c>
    </row>
    <row r="924" spans="1:36" x14ac:dyDescent="0.25">
      <c r="A924" s="19"/>
      <c r="B924" s="19"/>
      <c r="C924" s="37"/>
      <c r="D924" s="19"/>
      <c r="E924" s="19"/>
      <c r="F924" s="19"/>
      <c r="G924" s="19"/>
      <c r="H924" s="19"/>
      <c r="I924" s="19"/>
      <c r="J924" s="19"/>
      <c r="K924" s="19"/>
      <c r="L924" s="19"/>
      <c r="M924" s="81">
        <f>IF(C924&gt;A_Stammdaten!$B$12,0,SUM(D924,E924,G924,I924:J924)-SUM(F924,H924,K924:L924))</f>
        <v>0</v>
      </c>
      <c r="N924" s="19"/>
      <c r="O924" s="19"/>
      <c r="P924" s="19"/>
      <c r="Q924" s="81">
        <f t="shared" si="174"/>
        <v>0</v>
      </c>
      <c r="R924" s="82">
        <f>IF(ISBLANK($B924),0,VLOOKUP($B924,Listen!$A$2:$C$45,2,FALSE))</f>
        <v>0</v>
      </c>
      <c r="S924" s="82">
        <f>IF(ISBLANK($B924),0,VLOOKUP($B924,Listen!$A$2:$C$45,3,FALSE))</f>
        <v>0</v>
      </c>
      <c r="T924" s="51">
        <f t="shared" si="166"/>
        <v>0</v>
      </c>
      <c r="U924" s="51">
        <f t="shared" si="175"/>
        <v>0</v>
      </c>
      <c r="V924" s="51">
        <f t="shared" si="175"/>
        <v>0</v>
      </c>
      <c r="W924" s="51">
        <f t="shared" si="175"/>
        <v>0</v>
      </c>
      <c r="X924" s="51">
        <f t="shared" si="175"/>
        <v>0</v>
      </c>
      <c r="Y924" s="51">
        <f t="shared" si="175"/>
        <v>0</v>
      </c>
      <c r="Z924" s="51">
        <f t="shared" si="175"/>
        <v>0</v>
      </c>
      <c r="AA924" s="53">
        <f t="shared" si="164"/>
        <v>0</v>
      </c>
      <c r="AB924" s="53">
        <f>IF(C924=A_Stammdaten!$B$12,D_SAV!$Q924-D_SAV!$AC924,HLOOKUP(A_Stammdaten!$B$12-1,$AD$4:$AJ$1000,ROW(C924)-3,FALSE)-$AC924)</f>
        <v>0</v>
      </c>
      <c r="AC924" s="53">
        <f>HLOOKUP(A_Stammdaten!$B$12,$AD$4:$AJ$1000,ROW(C924)-3,FALSE)</f>
        <v>0</v>
      </c>
      <c r="AD924" s="53">
        <f t="shared" si="167"/>
        <v>0</v>
      </c>
      <c r="AE924" s="53">
        <f t="shared" si="168"/>
        <v>0</v>
      </c>
      <c r="AF924" s="53">
        <f t="shared" si="169"/>
        <v>0</v>
      </c>
      <c r="AG924" s="53">
        <f t="shared" si="170"/>
        <v>0</v>
      </c>
      <c r="AH924" s="53">
        <f t="shared" si="171"/>
        <v>0</v>
      </c>
      <c r="AI924" s="53">
        <f t="shared" si="172"/>
        <v>0</v>
      </c>
      <c r="AJ924" s="53">
        <f t="shared" si="173"/>
        <v>0</v>
      </c>
    </row>
    <row r="925" spans="1:36" x14ac:dyDescent="0.25">
      <c r="A925" s="19"/>
      <c r="B925" s="19"/>
      <c r="C925" s="37"/>
      <c r="D925" s="19"/>
      <c r="E925" s="19"/>
      <c r="F925" s="19"/>
      <c r="G925" s="19"/>
      <c r="H925" s="19"/>
      <c r="I925" s="19"/>
      <c r="J925" s="19"/>
      <c r="K925" s="19"/>
      <c r="L925" s="19"/>
      <c r="M925" s="81">
        <f>IF(C925&gt;A_Stammdaten!$B$12,0,SUM(D925,E925,G925,I925:J925)-SUM(F925,H925,K925:L925))</f>
        <v>0</v>
      </c>
      <c r="N925" s="19"/>
      <c r="O925" s="19"/>
      <c r="P925" s="19"/>
      <c r="Q925" s="81">
        <f t="shared" si="174"/>
        <v>0</v>
      </c>
      <c r="R925" s="82">
        <f>IF(ISBLANK($B925),0,VLOOKUP($B925,Listen!$A$2:$C$45,2,FALSE))</f>
        <v>0</v>
      </c>
      <c r="S925" s="82">
        <f>IF(ISBLANK($B925),0,VLOOKUP($B925,Listen!$A$2:$C$45,3,FALSE))</f>
        <v>0</v>
      </c>
      <c r="T925" s="51">
        <f t="shared" si="166"/>
        <v>0</v>
      </c>
      <c r="U925" s="51">
        <f t="shared" si="175"/>
        <v>0</v>
      </c>
      <c r="V925" s="51">
        <f t="shared" si="175"/>
        <v>0</v>
      </c>
      <c r="W925" s="51">
        <f t="shared" si="175"/>
        <v>0</v>
      </c>
      <c r="X925" s="51">
        <f t="shared" si="175"/>
        <v>0</v>
      </c>
      <c r="Y925" s="51">
        <f t="shared" si="175"/>
        <v>0</v>
      </c>
      <c r="Z925" s="51">
        <f t="shared" si="175"/>
        <v>0</v>
      </c>
      <c r="AA925" s="53">
        <f t="shared" si="164"/>
        <v>0</v>
      </c>
      <c r="AB925" s="53">
        <f>IF(C925=A_Stammdaten!$B$12,D_SAV!$Q925-D_SAV!$AC925,HLOOKUP(A_Stammdaten!$B$12-1,$AD$4:$AJ$1000,ROW(C925)-3,FALSE)-$AC925)</f>
        <v>0</v>
      </c>
      <c r="AC925" s="53">
        <f>HLOOKUP(A_Stammdaten!$B$12,$AD$4:$AJ$1000,ROW(C925)-3,FALSE)</f>
        <v>0</v>
      </c>
      <c r="AD925" s="53">
        <f t="shared" si="167"/>
        <v>0</v>
      </c>
      <c r="AE925" s="53">
        <f t="shared" si="168"/>
        <v>0</v>
      </c>
      <c r="AF925" s="53">
        <f t="shared" si="169"/>
        <v>0</v>
      </c>
      <c r="AG925" s="53">
        <f t="shared" si="170"/>
        <v>0</v>
      </c>
      <c r="AH925" s="53">
        <f t="shared" si="171"/>
        <v>0</v>
      </c>
      <c r="AI925" s="53">
        <f t="shared" si="172"/>
        <v>0</v>
      </c>
      <c r="AJ925" s="53">
        <f t="shared" si="173"/>
        <v>0</v>
      </c>
    </row>
    <row r="926" spans="1:36" x14ac:dyDescent="0.25">
      <c r="A926" s="19"/>
      <c r="B926" s="19"/>
      <c r="C926" s="37"/>
      <c r="D926" s="19"/>
      <c r="E926" s="19"/>
      <c r="F926" s="19"/>
      <c r="G926" s="19"/>
      <c r="H926" s="19"/>
      <c r="I926" s="19"/>
      <c r="J926" s="19"/>
      <c r="K926" s="19"/>
      <c r="L926" s="19"/>
      <c r="M926" s="81">
        <f>IF(C926&gt;A_Stammdaten!$B$12,0,SUM(D926,E926,G926,I926:J926)-SUM(F926,H926,K926:L926))</f>
        <v>0</v>
      </c>
      <c r="N926" s="19"/>
      <c r="O926" s="19"/>
      <c r="P926" s="19"/>
      <c r="Q926" s="81">
        <f t="shared" si="174"/>
        <v>0</v>
      </c>
      <c r="R926" s="82">
        <f>IF(ISBLANK($B926),0,VLOOKUP($B926,Listen!$A$2:$C$45,2,FALSE))</f>
        <v>0</v>
      </c>
      <c r="S926" s="82">
        <f>IF(ISBLANK($B926),0,VLOOKUP($B926,Listen!$A$2:$C$45,3,FALSE))</f>
        <v>0</v>
      </c>
      <c r="T926" s="51">
        <f t="shared" si="166"/>
        <v>0</v>
      </c>
      <c r="U926" s="51">
        <f t="shared" si="175"/>
        <v>0</v>
      </c>
      <c r="V926" s="51">
        <f t="shared" si="175"/>
        <v>0</v>
      </c>
      <c r="W926" s="51">
        <f t="shared" si="175"/>
        <v>0</v>
      </c>
      <c r="X926" s="51">
        <f t="shared" si="175"/>
        <v>0</v>
      </c>
      <c r="Y926" s="51">
        <f t="shared" si="175"/>
        <v>0</v>
      </c>
      <c r="Z926" s="51">
        <f t="shared" si="175"/>
        <v>0</v>
      </c>
      <c r="AA926" s="53">
        <f t="shared" si="164"/>
        <v>0</v>
      </c>
      <c r="AB926" s="53">
        <f>IF(C926=A_Stammdaten!$B$12,D_SAV!$Q926-D_SAV!$AC926,HLOOKUP(A_Stammdaten!$B$12-1,$AD$4:$AJ$1000,ROW(C926)-3,FALSE)-$AC926)</f>
        <v>0</v>
      </c>
      <c r="AC926" s="53">
        <f>HLOOKUP(A_Stammdaten!$B$12,$AD$4:$AJ$1000,ROW(C926)-3,FALSE)</f>
        <v>0</v>
      </c>
      <c r="AD926" s="53">
        <f t="shared" si="167"/>
        <v>0</v>
      </c>
      <c r="AE926" s="53">
        <f t="shared" si="168"/>
        <v>0</v>
      </c>
      <c r="AF926" s="53">
        <f t="shared" si="169"/>
        <v>0</v>
      </c>
      <c r="AG926" s="53">
        <f t="shared" si="170"/>
        <v>0</v>
      </c>
      <c r="AH926" s="53">
        <f t="shared" si="171"/>
        <v>0</v>
      </c>
      <c r="AI926" s="53">
        <f t="shared" si="172"/>
        <v>0</v>
      </c>
      <c r="AJ926" s="53">
        <f t="shared" si="173"/>
        <v>0</v>
      </c>
    </row>
    <row r="927" spans="1:36" x14ac:dyDescent="0.25">
      <c r="A927" s="19"/>
      <c r="B927" s="19"/>
      <c r="C927" s="37"/>
      <c r="D927" s="19"/>
      <c r="E927" s="19"/>
      <c r="F927" s="19"/>
      <c r="G927" s="19"/>
      <c r="H927" s="19"/>
      <c r="I927" s="19"/>
      <c r="J927" s="19"/>
      <c r="K927" s="19"/>
      <c r="L927" s="19"/>
      <c r="M927" s="81">
        <f>IF(C927&gt;A_Stammdaten!$B$12,0,SUM(D927,E927,G927,I927:J927)-SUM(F927,H927,K927:L927))</f>
        <v>0</v>
      </c>
      <c r="N927" s="19"/>
      <c r="O927" s="19"/>
      <c r="P927" s="19"/>
      <c r="Q927" s="81">
        <f t="shared" si="174"/>
        <v>0</v>
      </c>
      <c r="R927" s="82">
        <f>IF(ISBLANK($B927),0,VLOOKUP($B927,Listen!$A$2:$C$45,2,FALSE))</f>
        <v>0</v>
      </c>
      <c r="S927" s="82">
        <f>IF(ISBLANK($B927),0,VLOOKUP($B927,Listen!$A$2:$C$45,3,FALSE))</f>
        <v>0</v>
      </c>
      <c r="T927" s="51">
        <f t="shared" si="166"/>
        <v>0</v>
      </c>
      <c r="U927" s="51">
        <f t="shared" si="175"/>
        <v>0</v>
      </c>
      <c r="V927" s="51">
        <f t="shared" si="175"/>
        <v>0</v>
      </c>
      <c r="W927" s="51">
        <f t="shared" si="175"/>
        <v>0</v>
      </c>
      <c r="X927" s="51">
        <f t="shared" si="175"/>
        <v>0</v>
      </c>
      <c r="Y927" s="51">
        <f t="shared" si="175"/>
        <v>0</v>
      </c>
      <c r="Z927" s="51">
        <f t="shared" si="175"/>
        <v>0</v>
      </c>
      <c r="AA927" s="53">
        <f t="shared" si="164"/>
        <v>0</v>
      </c>
      <c r="AB927" s="53">
        <f>IF(C927=A_Stammdaten!$B$12,D_SAV!$Q927-D_SAV!$AC927,HLOOKUP(A_Stammdaten!$B$12-1,$AD$4:$AJ$1000,ROW(C927)-3,FALSE)-$AC927)</f>
        <v>0</v>
      </c>
      <c r="AC927" s="53">
        <f>HLOOKUP(A_Stammdaten!$B$12,$AD$4:$AJ$1000,ROW(C927)-3,FALSE)</f>
        <v>0</v>
      </c>
      <c r="AD927" s="53">
        <f t="shared" si="167"/>
        <v>0</v>
      </c>
      <c r="AE927" s="53">
        <f t="shared" si="168"/>
        <v>0</v>
      </c>
      <c r="AF927" s="53">
        <f t="shared" si="169"/>
        <v>0</v>
      </c>
      <c r="AG927" s="53">
        <f t="shared" si="170"/>
        <v>0</v>
      </c>
      <c r="AH927" s="53">
        <f t="shared" si="171"/>
        <v>0</v>
      </c>
      <c r="AI927" s="53">
        <f t="shared" si="172"/>
        <v>0</v>
      </c>
      <c r="AJ927" s="53">
        <f t="shared" si="173"/>
        <v>0</v>
      </c>
    </row>
    <row r="928" spans="1:36" x14ac:dyDescent="0.25">
      <c r="A928" s="19"/>
      <c r="B928" s="19"/>
      <c r="C928" s="37"/>
      <c r="D928" s="19"/>
      <c r="E928" s="19"/>
      <c r="F928" s="19"/>
      <c r="G928" s="19"/>
      <c r="H928" s="19"/>
      <c r="I928" s="19"/>
      <c r="J928" s="19"/>
      <c r="K928" s="19"/>
      <c r="L928" s="19"/>
      <c r="M928" s="81">
        <f>IF(C928&gt;A_Stammdaten!$B$12,0,SUM(D928,E928,G928,I928:J928)-SUM(F928,H928,K928:L928))</f>
        <v>0</v>
      </c>
      <c r="N928" s="19"/>
      <c r="O928" s="19"/>
      <c r="P928" s="19"/>
      <c r="Q928" s="81">
        <f t="shared" si="174"/>
        <v>0</v>
      </c>
      <c r="R928" s="82">
        <f>IF(ISBLANK($B928),0,VLOOKUP($B928,Listen!$A$2:$C$45,2,FALSE))</f>
        <v>0</v>
      </c>
      <c r="S928" s="82">
        <f>IF(ISBLANK($B928),0,VLOOKUP($B928,Listen!$A$2:$C$45,3,FALSE))</f>
        <v>0</v>
      </c>
      <c r="T928" s="51">
        <f t="shared" si="166"/>
        <v>0</v>
      </c>
      <c r="U928" s="51">
        <f t="shared" si="175"/>
        <v>0</v>
      </c>
      <c r="V928" s="51">
        <f t="shared" si="175"/>
        <v>0</v>
      </c>
      <c r="W928" s="51">
        <f t="shared" si="175"/>
        <v>0</v>
      </c>
      <c r="X928" s="51">
        <f t="shared" si="175"/>
        <v>0</v>
      </c>
      <c r="Y928" s="51">
        <f t="shared" si="175"/>
        <v>0</v>
      </c>
      <c r="Z928" s="51">
        <f t="shared" si="175"/>
        <v>0</v>
      </c>
      <c r="AA928" s="53">
        <f t="shared" si="164"/>
        <v>0</v>
      </c>
      <c r="AB928" s="53">
        <f>IF(C928=A_Stammdaten!$B$12,D_SAV!$Q928-D_SAV!$AC928,HLOOKUP(A_Stammdaten!$B$12-1,$AD$4:$AJ$1000,ROW(C928)-3,FALSE)-$AC928)</f>
        <v>0</v>
      </c>
      <c r="AC928" s="53">
        <f>HLOOKUP(A_Stammdaten!$B$12,$AD$4:$AJ$1000,ROW(C928)-3,FALSE)</f>
        <v>0</v>
      </c>
      <c r="AD928" s="53">
        <f t="shared" si="167"/>
        <v>0</v>
      </c>
      <c r="AE928" s="53">
        <f t="shared" si="168"/>
        <v>0</v>
      </c>
      <c r="AF928" s="53">
        <f t="shared" si="169"/>
        <v>0</v>
      </c>
      <c r="AG928" s="53">
        <f t="shared" si="170"/>
        <v>0</v>
      </c>
      <c r="AH928" s="53">
        <f t="shared" si="171"/>
        <v>0</v>
      </c>
      <c r="AI928" s="53">
        <f t="shared" si="172"/>
        <v>0</v>
      </c>
      <c r="AJ928" s="53">
        <f t="shared" si="173"/>
        <v>0</v>
      </c>
    </row>
    <row r="929" spans="1:36" x14ac:dyDescent="0.25">
      <c r="A929" s="19"/>
      <c r="B929" s="19"/>
      <c r="C929" s="37"/>
      <c r="D929" s="19"/>
      <c r="E929" s="19"/>
      <c r="F929" s="19"/>
      <c r="G929" s="19"/>
      <c r="H929" s="19"/>
      <c r="I929" s="19"/>
      <c r="J929" s="19"/>
      <c r="K929" s="19"/>
      <c r="L929" s="19"/>
      <c r="M929" s="81">
        <f>IF(C929&gt;A_Stammdaten!$B$12,0,SUM(D929,E929,G929,I929:J929)-SUM(F929,H929,K929:L929))</f>
        <v>0</v>
      </c>
      <c r="N929" s="19"/>
      <c r="O929" s="19"/>
      <c r="P929" s="19"/>
      <c r="Q929" s="81">
        <f t="shared" si="174"/>
        <v>0</v>
      </c>
      <c r="R929" s="82">
        <f>IF(ISBLANK($B929),0,VLOOKUP($B929,Listen!$A$2:$C$45,2,FALSE))</f>
        <v>0</v>
      </c>
      <c r="S929" s="82">
        <f>IF(ISBLANK($B929),0,VLOOKUP($B929,Listen!$A$2:$C$45,3,FALSE))</f>
        <v>0</v>
      </c>
      <c r="T929" s="51">
        <f t="shared" si="166"/>
        <v>0</v>
      </c>
      <c r="U929" s="51">
        <f t="shared" si="175"/>
        <v>0</v>
      </c>
      <c r="V929" s="51">
        <f t="shared" si="175"/>
        <v>0</v>
      </c>
      <c r="W929" s="51">
        <f t="shared" si="175"/>
        <v>0</v>
      </c>
      <c r="X929" s="51">
        <f t="shared" si="175"/>
        <v>0</v>
      </c>
      <c r="Y929" s="51">
        <f t="shared" si="175"/>
        <v>0</v>
      </c>
      <c r="Z929" s="51">
        <f t="shared" si="175"/>
        <v>0</v>
      </c>
      <c r="AA929" s="53">
        <f t="shared" si="164"/>
        <v>0</v>
      </c>
      <c r="AB929" s="53">
        <f>IF(C929=A_Stammdaten!$B$12,D_SAV!$Q929-D_SAV!$AC929,HLOOKUP(A_Stammdaten!$B$12-1,$AD$4:$AJ$1000,ROW(C929)-3,FALSE)-$AC929)</f>
        <v>0</v>
      </c>
      <c r="AC929" s="53">
        <f>HLOOKUP(A_Stammdaten!$B$12,$AD$4:$AJ$1000,ROW(C929)-3,FALSE)</f>
        <v>0</v>
      </c>
      <c r="AD929" s="53">
        <f t="shared" si="167"/>
        <v>0</v>
      </c>
      <c r="AE929" s="53">
        <f t="shared" si="168"/>
        <v>0</v>
      </c>
      <c r="AF929" s="53">
        <f t="shared" si="169"/>
        <v>0</v>
      </c>
      <c r="AG929" s="53">
        <f t="shared" si="170"/>
        <v>0</v>
      </c>
      <c r="AH929" s="53">
        <f t="shared" si="171"/>
        <v>0</v>
      </c>
      <c r="AI929" s="53">
        <f t="shared" si="172"/>
        <v>0</v>
      </c>
      <c r="AJ929" s="53">
        <f t="shared" si="173"/>
        <v>0</v>
      </c>
    </row>
    <row r="930" spans="1:36" x14ac:dyDescent="0.25">
      <c r="A930" s="19"/>
      <c r="B930" s="19"/>
      <c r="C930" s="37"/>
      <c r="D930" s="19"/>
      <c r="E930" s="19"/>
      <c r="F930" s="19"/>
      <c r="G930" s="19"/>
      <c r="H930" s="19"/>
      <c r="I930" s="19"/>
      <c r="J930" s="19"/>
      <c r="K930" s="19"/>
      <c r="L930" s="19"/>
      <c r="M930" s="81">
        <f>IF(C930&gt;A_Stammdaten!$B$12,0,SUM(D930,E930,G930,I930:J930)-SUM(F930,H930,K930:L930))</f>
        <v>0</v>
      </c>
      <c r="N930" s="19"/>
      <c r="O930" s="19"/>
      <c r="P930" s="19"/>
      <c r="Q930" s="81">
        <f t="shared" si="174"/>
        <v>0</v>
      </c>
      <c r="R930" s="82">
        <f>IF(ISBLANK($B930),0,VLOOKUP($B930,Listen!$A$2:$C$45,2,FALSE))</f>
        <v>0</v>
      </c>
      <c r="S930" s="82">
        <f>IF(ISBLANK($B930),0,VLOOKUP($B930,Listen!$A$2:$C$45,3,FALSE))</f>
        <v>0</v>
      </c>
      <c r="T930" s="51">
        <f t="shared" si="166"/>
        <v>0</v>
      </c>
      <c r="U930" s="51">
        <f t="shared" si="175"/>
        <v>0</v>
      </c>
      <c r="V930" s="51">
        <f t="shared" si="175"/>
        <v>0</v>
      </c>
      <c r="W930" s="51">
        <f t="shared" si="175"/>
        <v>0</v>
      </c>
      <c r="X930" s="51">
        <f t="shared" si="175"/>
        <v>0</v>
      </c>
      <c r="Y930" s="51">
        <f t="shared" si="175"/>
        <v>0</v>
      </c>
      <c r="Z930" s="51">
        <f t="shared" si="175"/>
        <v>0</v>
      </c>
      <c r="AA930" s="53">
        <f t="shared" si="164"/>
        <v>0</v>
      </c>
      <c r="AB930" s="53">
        <f>IF(C930=A_Stammdaten!$B$12,D_SAV!$Q930-D_SAV!$AC930,HLOOKUP(A_Stammdaten!$B$12-1,$AD$4:$AJ$1000,ROW(C930)-3,FALSE)-$AC930)</f>
        <v>0</v>
      </c>
      <c r="AC930" s="53">
        <f>HLOOKUP(A_Stammdaten!$B$12,$AD$4:$AJ$1000,ROW(C930)-3,FALSE)</f>
        <v>0</v>
      </c>
      <c r="AD930" s="53">
        <f t="shared" si="167"/>
        <v>0</v>
      </c>
      <c r="AE930" s="53">
        <f t="shared" si="168"/>
        <v>0</v>
      </c>
      <c r="AF930" s="53">
        <f t="shared" si="169"/>
        <v>0</v>
      </c>
      <c r="AG930" s="53">
        <f t="shared" si="170"/>
        <v>0</v>
      </c>
      <c r="AH930" s="53">
        <f t="shared" si="171"/>
        <v>0</v>
      </c>
      <c r="AI930" s="53">
        <f t="shared" si="172"/>
        <v>0</v>
      </c>
      <c r="AJ930" s="53">
        <f t="shared" si="173"/>
        <v>0</v>
      </c>
    </row>
    <row r="931" spans="1:36" x14ac:dyDescent="0.25">
      <c r="A931" s="19"/>
      <c r="B931" s="19"/>
      <c r="C931" s="37"/>
      <c r="D931" s="19"/>
      <c r="E931" s="19"/>
      <c r="F931" s="19"/>
      <c r="G931" s="19"/>
      <c r="H931" s="19"/>
      <c r="I931" s="19"/>
      <c r="J931" s="19"/>
      <c r="K931" s="19"/>
      <c r="L931" s="19"/>
      <c r="M931" s="81">
        <f>IF(C931&gt;A_Stammdaten!$B$12,0,SUM(D931,E931,G931,I931:J931)-SUM(F931,H931,K931:L931))</f>
        <v>0</v>
      </c>
      <c r="N931" s="19"/>
      <c r="O931" s="19"/>
      <c r="P931" s="19"/>
      <c r="Q931" s="81">
        <f t="shared" si="174"/>
        <v>0</v>
      </c>
      <c r="R931" s="82">
        <f>IF(ISBLANK($B931),0,VLOOKUP($B931,Listen!$A$2:$C$45,2,FALSE))</f>
        <v>0</v>
      </c>
      <c r="S931" s="82">
        <f>IF(ISBLANK($B931),0,VLOOKUP($B931,Listen!$A$2:$C$45,3,FALSE))</f>
        <v>0</v>
      </c>
      <c r="T931" s="51">
        <f t="shared" si="166"/>
        <v>0</v>
      </c>
      <c r="U931" s="51">
        <f t="shared" si="175"/>
        <v>0</v>
      </c>
      <c r="V931" s="51">
        <f t="shared" si="175"/>
        <v>0</v>
      </c>
      <c r="W931" s="51">
        <f t="shared" si="175"/>
        <v>0</v>
      </c>
      <c r="X931" s="51">
        <f t="shared" si="175"/>
        <v>0</v>
      </c>
      <c r="Y931" s="51">
        <f t="shared" si="175"/>
        <v>0</v>
      </c>
      <c r="Z931" s="51">
        <f t="shared" si="175"/>
        <v>0</v>
      </c>
      <c r="AA931" s="53">
        <f t="shared" ref="AA931:AA994" si="176">AC931+AB931</f>
        <v>0</v>
      </c>
      <c r="AB931" s="53">
        <f>IF(C931=A_Stammdaten!$B$12,D_SAV!$Q931-D_SAV!$AC931,HLOOKUP(A_Stammdaten!$B$12-1,$AD$4:$AJ$1000,ROW(C931)-3,FALSE)-$AC931)</f>
        <v>0</v>
      </c>
      <c r="AC931" s="53">
        <f>HLOOKUP(A_Stammdaten!$B$12,$AD$4:$AJ$1000,ROW(C931)-3,FALSE)</f>
        <v>0</v>
      </c>
      <c r="AD931" s="53">
        <f t="shared" si="167"/>
        <v>0</v>
      </c>
      <c r="AE931" s="53">
        <f t="shared" si="168"/>
        <v>0</v>
      </c>
      <c r="AF931" s="53">
        <f t="shared" si="169"/>
        <v>0</v>
      </c>
      <c r="AG931" s="53">
        <f t="shared" si="170"/>
        <v>0</v>
      </c>
      <c r="AH931" s="53">
        <f t="shared" si="171"/>
        <v>0</v>
      </c>
      <c r="AI931" s="53">
        <f t="shared" si="172"/>
        <v>0</v>
      </c>
      <c r="AJ931" s="53">
        <f t="shared" si="173"/>
        <v>0</v>
      </c>
    </row>
    <row r="932" spans="1:36" x14ac:dyDescent="0.25">
      <c r="A932" s="19"/>
      <c r="B932" s="19"/>
      <c r="C932" s="37"/>
      <c r="D932" s="19"/>
      <c r="E932" s="19"/>
      <c r="F932" s="19"/>
      <c r="G932" s="19"/>
      <c r="H932" s="19"/>
      <c r="I932" s="19"/>
      <c r="J932" s="19"/>
      <c r="K932" s="19"/>
      <c r="L932" s="19"/>
      <c r="M932" s="81">
        <f>IF(C932&gt;A_Stammdaten!$B$12,0,SUM(D932,E932,G932,I932:J932)-SUM(F932,H932,K932:L932))</f>
        <v>0</v>
      </c>
      <c r="N932" s="19"/>
      <c r="O932" s="19"/>
      <c r="P932" s="19"/>
      <c r="Q932" s="81">
        <f t="shared" si="174"/>
        <v>0</v>
      </c>
      <c r="R932" s="82">
        <f>IF(ISBLANK($B932),0,VLOOKUP($B932,Listen!$A$2:$C$45,2,FALSE))</f>
        <v>0</v>
      </c>
      <c r="S932" s="82">
        <f>IF(ISBLANK($B932),0,VLOOKUP($B932,Listen!$A$2:$C$45,3,FALSE))</f>
        <v>0</v>
      </c>
      <c r="T932" s="51">
        <f t="shared" si="166"/>
        <v>0</v>
      </c>
      <c r="U932" s="51">
        <f t="shared" si="175"/>
        <v>0</v>
      </c>
      <c r="V932" s="51">
        <f t="shared" si="175"/>
        <v>0</v>
      </c>
      <c r="W932" s="51">
        <f t="shared" si="175"/>
        <v>0</v>
      </c>
      <c r="X932" s="51">
        <f t="shared" si="175"/>
        <v>0</v>
      </c>
      <c r="Y932" s="51">
        <f t="shared" si="175"/>
        <v>0</v>
      </c>
      <c r="Z932" s="51">
        <f t="shared" si="175"/>
        <v>0</v>
      </c>
      <c r="AA932" s="53">
        <f t="shared" si="176"/>
        <v>0</v>
      </c>
      <c r="AB932" s="53">
        <f>IF(C932=A_Stammdaten!$B$12,D_SAV!$Q932-D_SAV!$AC932,HLOOKUP(A_Stammdaten!$B$12-1,$AD$4:$AJ$1000,ROW(C932)-3,FALSE)-$AC932)</f>
        <v>0</v>
      </c>
      <c r="AC932" s="53">
        <f>HLOOKUP(A_Stammdaten!$B$12,$AD$4:$AJ$1000,ROW(C932)-3,FALSE)</f>
        <v>0</v>
      </c>
      <c r="AD932" s="53">
        <f t="shared" si="167"/>
        <v>0</v>
      </c>
      <c r="AE932" s="53">
        <f t="shared" si="168"/>
        <v>0</v>
      </c>
      <c r="AF932" s="53">
        <f t="shared" si="169"/>
        <v>0</v>
      </c>
      <c r="AG932" s="53">
        <f t="shared" si="170"/>
        <v>0</v>
      </c>
      <c r="AH932" s="53">
        <f t="shared" si="171"/>
        <v>0</v>
      </c>
      <c r="AI932" s="53">
        <f t="shared" si="172"/>
        <v>0</v>
      </c>
      <c r="AJ932" s="53">
        <f t="shared" si="173"/>
        <v>0</v>
      </c>
    </row>
    <row r="933" spans="1:36" x14ac:dyDescent="0.25">
      <c r="A933" s="19"/>
      <c r="B933" s="19"/>
      <c r="C933" s="37"/>
      <c r="D933" s="19"/>
      <c r="E933" s="19"/>
      <c r="F933" s="19"/>
      <c r="G933" s="19"/>
      <c r="H933" s="19"/>
      <c r="I933" s="19"/>
      <c r="J933" s="19"/>
      <c r="K933" s="19"/>
      <c r="L933" s="19"/>
      <c r="M933" s="81">
        <f>IF(C933&gt;A_Stammdaten!$B$12,0,SUM(D933,E933,G933,I933:J933)-SUM(F933,H933,K933:L933))</f>
        <v>0</v>
      </c>
      <c r="N933" s="19"/>
      <c r="O933" s="19"/>
      <c r="P933" s="19"/>
      <c r="Q933" s="81">
        <f t="shared" si="174"/>
        <v>0</v>
      </c>
      <c r="R933" s="82">
        <f>IF(ISBLANK($B933),0,VLOOKUP($B933,Listen!$A$2:$C$45,2,FALSE))</f>
        <v>0</v>
      </c>
      <c r="S933" s="82">
        <f>IF(ISBLANK($B933),0,VLOOKUP($B933,Listen!$A$2:$C$45,3,FALSE))</f>
        <v>0</v>
      </c>
      <c r="T933" s="51">
        <f t="shared" si="166"/>
        <v>0</v>
      </c>
      <c r="U933" s="51">
        <f t="shared" si="175"/>
        <v>0</v>
      </c>
      <c r="V933" s="51">
        <f t="shared" si="175"/>
        <v>0</v>
      </c>
      <c r="W933" s="51">
        <f t="shared" si="175"/>
        <v>0</v>
      </c>
      <c r="X933" s="51">
        <f t="shared" si="175"/>
        <v>0</v>
      </c>
      <c r="Y933" s="51">
        <f t="shared" si="175"/>
        <v>0</v>
      </c>
      <c r="Z933" s="51">
        <f t="shared" si="175"/>
        <v>0</v>
      </c>
      <c r="AA933" s="53">
        <f t="shared" si="176"/>
        <v>0</v>
      </c>
      <c r="AB933" s="53">
        <f>IF(C933=A_Stammdaten!$B$12,D_SAV!$Q933-D_SAV!$AC933,HLOOKUP(A_Stammdaten!$B$12-1,$AD$4:$AJ$1000,ROW(C933)-3,FALSE)-$AC933)</f>
        <v>0</v>
      </c>
      <c r="AC933" s="53">
        <f>HLOOKUP(A_Stammdaten!$B$12,$AD$4:$AJ$1000,ROW(C933)-3,FALSE)</f>
        <v>0</v>
      </c>
      <c r="AD933" s="53">
        <f t="shared" si="167"/>
        <v>0</v>
      </c>
      <c r="AE933" s="53">
        <f t="shared" si="168"/>
        <v>0</v>
      </c>
      <c r="AF933" s="53">
        <f t="shared" si="169"/>
        <v>0</v>
      </c>
      <c r="AG933" s="53">
        <f t="shared" si="170"/>
        <v>0</v>
      </c>
      <c r="AH933" s="53">
        <f t="shared" si="171"/>
        <v>0</v>
      </c>
      <c r="AI933" s="53">
        <f t="shared" si="172"/>
        <v>0</v>
      </c>
      <c r="AJ933" s="53">
        <f t="shared" si="173"/>
        <v>0</v>
      </c>
    </row>
    <row r="934" spans="1:36" x14ac:dyDescent="0.25">
      <c r="A934" s="19"/>
      <c r="B934" s="19"/>
      <c r="C934" s="37"/>
      <c r="D934" s="19"/>
      <c r="E934" s="19"/>
      <c r="F934" s="19"/>
      <c r="G934" s="19"/>
      <c r="H934" s="19"/>
      <c r="I934" s="19"/>
      <c r="J934" s="19"/>
      <c r="K934" s="19"/>
      <c r="L934" s="19"/>
      <c r="M934" s="81">
        <f>IF(C934&gt;A_Stammdaten!$B$12,0,SUM(D934,E934,G934,I934:J934)-SUM(F934,H934,K934:L934))</f>
        <v>0</v>
      </c>
      <c r="N934" s="19"/>
      <c r="O934" s="19"/>
      <c r="P934" s="19"/>
      <c r="Q934" s="81">
        <f t="shared" si="174"/>
        <v>0</v>
      </c>
      <c r="R934" s="82">
        <f>IF(ISBLANK($B934),0,VLOOKUP($B934,Listen!$A$2:$C$45,2,FALSE))</f>
        <v>0</v>
      </c>
      <c r="S934" s="82">
        <f>IF(ISBLANK($B934),0,VLOOKUP($B934,Listen!$A$2:$C$45,3,FALSE))</f>
        <v>0</v>
      </c>
      <c r="T934" s="51">
        <f t="shared" si="166"/>
        <v>0</v>
      </c>
      <c r="U934" s="51">
        <f t="shared" si="175"/>
        <v>0</v>
      </c>
      <c r="V934" s="51">
        <f t="shared" si="175"/>
        <v>0</v>
      </c>
      <c r="W934" s="51">
        <f t="shared" si="175"/>
        <v>0</v>
      </c>
      <c r="X934" s="51">
        <f t="shared" si="175"/>
        <v>0</v>
      </c>
      <c r="Y934" s="51">
        <f t="shared" si="175"/>
        <v>0</v>
      </c>
      <c r="Z934" s="51">
        <f t="shared" si="175"/>
        <v>0</v>
      </c>
      <c r="AA934" s="53">
        <f t="shared" si="176"/>
        <v>0</v>
      </c>
      <c r="AB934" s="53">
        <f>IF(C934=A_Stammdaten!$B$12,D_SAV!$Q934-D_SAV!$AC934,HLOOKUP(A_Stammdaten!$B$12-1,$AD$4:$AJ$1000,ROW(C934)-3,FALSE)-$AC934)</f>
        <v>0</v>
      </c>
      <c r="AC934" s="53">
        <f>HLOOKUP(A_Stammdaten!$B$12,$AD$4:$AJ$1000,ROW(C934)-3,FALSE)</f>
        <v>0</v>
      </c>
      <c r="AD934" s="53">
        <f t="shared" si="167"/>
        <v>0</v>
      </c>
      <c r="AE934" s="53">
        <f t="shared" si="168"/>
        <v>0</v>
      </c>
      <c r="AF934" s="53">
        <f t="shared" si="169"/>
        <v>0</v>
      </c>
      <c r="AG934" s="53">
        <f t="shared" si="170"/>
        <v>0</v>
      </c>
      <c r="AH934" s="53">
        <f t="shared" si="171"/>
        <v>0</v>
      </c>
      <c r="AI934" s="53">
        <f t="shared" si="172"/>
        <v>0</v>
      </c>
      <c r="AJ934" s="53">
        <f t="shared" si="173"/>
        <v>0</v>
      </c>
    </row>
    <row r="935" spans="1:36" x14ac:dyDescent="0.25">
      <c r="A935" s="19"/>
      <c r="B935" s="19"/>
      <c r="C935" s="37"/>
      <c r="D935" s="19"/>
      <c r="E935" s="19"/>
      <c r="F935" s="19"/>
      <c r="G935" s="19"/>
      <c r="H935" s="19"/>
      <c r="I935" s="19"/>
      <c r="J935" s="19"/>
      <c r="K935" s="19"/>
      <c r="L935" s="19"/>
      <c r="M935" s="81">
        <f>IF(C935&gt;A_Stammdaten!$B$12,0,SUM(D935,E935,G935,I935:J935)-SUM(F935,H935,K935:L935))</f>
        <v>0</v>
      </c>
      <c r="N935" s="19"/>
      <c r="O935" s="19"/>
      <c r="P935" s="19"/>
      <c r="Q935" s="81">
        <f t="shared" si="174"/>
        <v>0</v>
      </c>
      <c r="R935" s="82">
        <f>IF(ISBLANK($B935),0,VLOOKUP($B935,Listen!$A$2:$C$45,2,FALSE))</f>
        <v>0</v>
      </c>
      <c r="S935" s="82">
        <f>IF(ISBLANK($B935),0,VLOOKUP($B935,Listen!$A$2:$C$45,3,FALSE))</f>
        <v>0</v>
      </c>
      <c r="T935" s="51">
        <f t="shared" si="166"/>
        <v>0</v>
      </c>
      <c r="U935" s="51">
        <f t="shared" si="175"/>
        <v>0</v>
      </c>
      <c r="V935" s="51">
        <f t="shared" si="175"/>
        <v>0</v>
      </c>
      <c r="W935" s="51">
        <f t="shared" si="175"/>
        <v>0</v>
      </c>
      <c r="X935" s="51">
        <f t="shared" si="175"/>
        <v>0</v>
      </c>
      <c r="Y935" s="51">
        <f t="shared" si="175"/>
        <v>0</v>
      </c>
      <c r="Z935" s="51">
        <f t="shared" si="175"/>
        <v>0</v>
      </c>
      <c r="AA935" s="53">
        <f t="shared" si="176"/>
        <v>0</v>
      </c>
      <c r="AB935" s="53">
        <f>IF(C935=A_Stammdaten!$B$12,D_SAV!$Q935-D_SAV!$AC935,HLOOKUP(A_Stammdaten!$B$12-1,$AD$4:$AJ$1000,ROW(C935)-3,FALSE)-$AC935)</f>
        <v>0</v>
      </c>
      <c r="AC935" s="53">
        <f>HLOOKUP(A_Stammdaten!$B$12,$AD$4:$AJ$1000,ROW(C935)-3,FALSE)</f>
        <v>0</v>
      </c>
      <c r="AD935" s="53">
        <f t="shared" si="167"/>
        <v>0</v>
      </c>
      <c r="AE935" s="53">
        <f t="shared" si="168"/>
        <v>0</v>
      </c>
      <c r="AF935" s="53">
        <f t="shared" si="169"/>
        <v>0</v>
      </c>
      <c r="AG935" s="53">
        <f t="shared" si="170"/>
        <v>0</v>
      </c>
      <c r="AH935" s="53">
        <f t="shared" si="171"/>
        <v>0</v>
      </c>
      <c r="AI935" s="53">
        <f t="shared" si="172"/>
        <v>0</v>
      </c>
      <c r="AJ935" s="53">
        <f t="shared" si="173"/>
        <v>0</v>
      </c>
    </row>
    <row r="936" spans="1:36" x14ac:dyDescent="0.25">
      <c r="A936" s="19"/>
      <c r="B936" s="19"/>
      <c r="C936" s="37"/>
      <c r="D936" s="19"/>
      <c r="E936" s="19"/>
      <c r="F936" s="19"/>
      <c r="G936" s="19"/>
      <c r="H936" s="19"/>
      <c r="I936" s="19"/>
      <c r="J936" s="19"/>
      <c r="K936" s="19"/>
      <c r="L936" s="19"/>
      <c r="M936" s="81">
        <f>IF(C936&gt;A_Stammdaten!$B$12,0,SUM(D936,E936,G936,I936:J936)-SUM(F936,H936,K936:L936))</f>
        <v>0</v>
      </c>
      <c r="N936" s="19"/>
      <c r="O936" s="19"/>
      <c r="P936" s="19"/>
      <c r="Q936" s="81">
        <f t="shared" si="174"/>
        <v>0</v>
      </c>
      <c r="R936" s="82">
        <f>IF(ISBLANK($B936),0,VLOOKUP($B936,Listen!$A$2:$C$45,2,FALSE))</f>
        <v>0</v>
      </c>
      <c r="S936" s="82">
        <f>IF(ISBLANK($B936),0,VLOOKUP($B936,Listen!$A$2:$C$45,3,FALSE))</f>
        <v>0</v>
      </c>
      <c r="T936" s="51">
        <f t="shared" si="166"/>
        <v>0</v>
      </c>
      <c r="U936" s="51">
        <f t="shared" si="175"/>
        <v>0</v>
      </c>
      <c r="V936" s="51">
        <f t="shared" si="175"/>
        <v>0</v>
      </c>
      <c r="W936" s="51">
        <f t="shared" si="175"/>
        <v>0</v>
      </c>
      <c r="X936" s="51">
        <f t="shared" si="175"/>
        <v>0</v>
      </c>
      <c r="Y936" s="51">
        <f t="shared" si="175"/>
        <v>0</v>
      </c>
      <c r="Z936" s="51">
        <f t="shared" si="175"/>
        <v>0</v>
      </c>
      <c r="AA936" s="53">
        <f t="shared" si="176"/>
        <v>0</v>
      </c>
      <c r="AB936" s="53">
        <f>IF(C936=A_Stammdaten!$B$12,D_SAV!$Q936-D_SAV!$AC936,HLOOKUP(A_Stammdaten!$B$12-1,$AD$4:$AJ$1000,ROW(C936)-3,FALSE)-$AC936)</f>
        <v>0</v>
      </c>
      <c r="AC936" s="53">
        <f>HLOOKUP(A_Stammdaten!$B$12,$AD$4:$AJ$1000,ROW(C936)-3,FALSE)</f>
        <v>0</v>
      </c>
      <c r="AD936" s="53">
        <f t="shared" si="167"/>
        <v>0</v>
      </c>
      <c r="AE936" s="53">
        <f t="shared" si="168"/>
        <v>0</v>
      </c>
      <c r="AF936" s="53">
        <f t="shared" si="169"/>
        <v>0</v>
      </c>
      <c r="AG936" s="53">
        <f t="shared" si="170"/>
        <v>0</v>
      </c>
      <c r="AH936" s="53">
        <f t="shared" si="171"/>
        <v>0</v>
      </c>
      <c r="AI936" s="53">
        <f t="shared" si="172"/>
        <v>0</v>
      </c>
      <c r="AJ936" s="53">
        <f t="shared" si="173"/>
        <v>0</v>
      </c>
    </row>
    <row r="937" spans="1:36" x14ac:dyDescent="0.25">
      <c r="A937" s="19"/>
      <c r="B937" s="19"/>
      <c r="C937" s="37"/>
      <c r="D937" s="19"/>
      <c r="E937" s="19"/>
      <c r="F937" s="19"/>
      <c r="G937" s="19"/>
      <c r="H937" s="19"/>
      <c r="I937" s="19"/>
      <c r="J937" s="19"/>
      <c r="K937" s="19"/>
      <c r="L937" s="19"/>
      <c r="M937" s="81">
        <f>IF(C937&gt;A_Stammdaten!$B$12,0,SUM(D937,E937,G937,I937:J937)-SUM(F937,H937,K937:L937))</f>
        <v>0</v>
      </c>
      <c r="N937" s="19"/>
      <c r="O937" s="19"/>
      <c r="P937" s="19"/>
      <c r="Q937" s="81">
        <f t="shared" si="174"/>
        <v>0</v>
      </c>
      <c r="R937" s="82">
        <f>IF(ISBLANK($B937),0,VLOOKUP($B937,Listen!$A$2:$C$45,2,FALSE))</f>
        <v>0</v>
      </c>
      <c r="S937" s="82">
        <f>IF(ISBLANK($B937),0,VLOOKUP($B937,Listen!$A$2:$C$45,3,FALSE))</f>
        <v>0</v>
      </c>
      <c r="T937" s="51">
        <f t="shared" si="166"/>
        <v>0</v>
      </c>
      <c r="U937" s="51">
        <f t="shared" si="175"/>
        <v>0</v>
      </c>
      <c r="V937" s="51">
        <f t="shared" si="175"/>
        <v>0</v>
      </c>
      <c r="W937" s="51">
        <f t="shared" si="175"/>
        <v>0</v>
      </c>
      <c r="X937" s="51">
        <f t="shared" si="175"/>
        <v>0</v>
      </c>
      <c r="Y937" s="51">
        <f t="shared" si="175"/>
        <v>0</v>
      </c>
      <c r="Z937" s="51">
        <f t="shared" si="175"/>
        <v>0</v>
      </c>
      <c r="AA937" s="53">
        <f t="shared" si="176"/>
        <v>0</v>
      </c>
      <c r="AB937" s="53">
        <f>IF(C937=A_Stammdaten!$B$12,D_SAV!$Q937-D_SAV!$AC937,HLOOKUP(A_Stammdaten!$B$12-1,$AD$4:$AJ$1000,ROW(C937)-3,FALSE)-$AC937)</f>
        <v>0</v>
      </c>
      <c r="AC937" s="53">
        <f>HLOOKUP(A_Stammdaten!$B$12,$AD$4:$AJ$1000,ROW(C937)-3,FALSE)</f>
        <v>0</v>
      </c>
      <c r="AD937" s="53">
        <f t="shared" si="167"/>
        <v>0</v>
      </c>
      <c r="AE937" s="53">
        <f t="shared" si="168"/>
        <v>0</v>
      </c>
      <c r="AF937" s="53">
        <f t="shared" si="169"/>
        <v>0</v>
      </c>
      <c r="AG937" s="53">
        <f t="shared" si="170"/>
        <v>0</v>
      </c>
      <c r="AH937" s="53">
        <f t="shared" si="171"/>
        <v>0</v>
      </c>
      <c r="AI937" s="53">
        <f t="shared" si="172"/>
        <v>0</v>
      </c>
      <c r="AJ937" s="53">
        <f t="shared" si="173"/>
        <v>0</v>
      </c>
    </row>
    <row r="938" spans="1:36" x14ac:dyDescent="0.25">
      <c r="A938" s="19"/>
      <c r="B938" s="19"/>
      <c r="C938" s="37"/>
      <c r="D938" s="19"/>
      <c r="E938" s="19"/>
      <c r="F938" s="19"/>
      <c r="G938" s="19"/>
      <c r="H938" s="19"/>
      <c r="I938" s="19"/>
      <c r="J938" s="19"/>
      <c r="K938" s="19"/>
      <c r="L938" s="19"/>
      <c r="M938" s="81">
        <f>IF(C938&gt;A_Stammdaten!$B$12,0,SUM(D938,E938,G938,I938:J938)-SUM(F938,H938,K938:L938))</f>
        <v>0</v>
      </c>
      <c r="N938" s="19"/>
      <c r="O938" s="19"/>
      <c r="P938" s="19"/>
      <c r="Q938" s="81">
        <f t="shared" si="174"/>
        <v>0</v>
      </c>
      <c r="R938" s="82">
        <f>IF(ISBLANK($B938),0,VLOOKUP($B938,Listen!$A$2:$C$45,2,FALSE))</f>
        <v>0</v>
      </c>
      <c r="S938" s="82">
        <f>IF(ISBLANK($B938),0,VLOOKUP($B938,Listen!$A$2:$C$45,3,FALSE))</f>
        <v>0</v>
      </c>
      <c r="T938" s="51">
        <f t="shared" si="166"/>
        <v>0</v>
      </c>
      <c r="U938" s="51">
        <f t="shared" si="175"/>
        <v>0</v>
      </c>
      <c r="V938" s="51">
        <f t="shared" si="175"/>
        <v>0</v>
      </c>
      <c r="W938" s="51">
        <f t="shared" si="175"/>
        <v>0</v>
      </c>
      <c r="X938" s="51">
        <f t="shared" si="175"/>
        <v>0</v>
      </c>
      <c r="Y938" s="51">
        <f t="shared" si="175"/>
        <v>0</v>
      </c>
      <c r="Z938" s="51">
        <f t="shared" si="175"/>
        <v>0</v>
      </c>
      <c r="AA938" s="53">
        <f t="shared" si="176"/>
        <v>0</v>
      </c>
      <c r="AB938" s="53">
        <f>IF(C938=A_Stammdaten!$B$12,D_SAV!$Q938-D_SAV!$AC938,HLOOKUP(A_Stammdaten!$B$12-1,$AD$4:$AJ$1000,ROW(C938)-3,FALSE)-$AC938)</f>
        <v>0</v>
      </c>
      <c r="AC938" s="53">
        <f>HLOOKUP(A_Stammdaten!$B$12,$AD$4:$AJ$1000,ROW(C938)-3,FALSE)</f>
        <v>0</v>
      </c>
      <c r="AD938" s="53">
        <f t="shared" si="167"/>
        <v>0</v>
      </c>
      <c r="AE938" s="53">
        <f t="shared" si="168"/>
        <v>0</v>
      </c>
      <c r="AF938" s="53">
        <f t="shared" si="169"/>
        <v>0</v>
      </c>
      <c r="AG938" s="53">
        <f t="shared" si="170"/>
        <v>0</v>
      </c>
      <c r="AH938" s="53">
        <f t="shared" si="171"/>
        <v>0</v>
      </c>
      <c r="AI938" s="53">
        <f t="shared" si="172"/>
        <v>0</v>
      </c>
      <c r="AJ938" s="53">
        <f t="shared" si="173"/>
        <v>0</v>
      </c>
    </row>
    <row r="939" spans="1:36" x14ac:dyDescent="0.25">
      <c r="A939" s="19"/>
      <c r="B939" s="19"/>
      <c r="C939" s="37"/>
      <c r="D939" s="19"/>
      <c r="E939" s="19"/>
      <c r="F939" s="19"/>
      <c r="G939" s="19"/>
      <c r="H939" s="19"/>
      <c r="I939" s="19"/>
      <c r="J939" s="19"/>
      <c r="K939" s="19"/>
      <c r="L939" s="19"/>
      <c r="M939" s="81">
        <f>IF(C939&gt;A_Stammdaten!$B$12,0,SUM(D939,E939,G939,I939:J939)-SUM(F939,H939,K939:L939))</f>
        <v>0</v>
      </c>
      <c r="N939" s="19"/>
      <c r="O939" s="19"/>
      <c r="P939" s="19"/>
      <c r="Q939" s="81">
        <f t="shared" si="174"/>
        <v>0</v>
      </c>
      <c r="R939" s="82">
        <f>IF(ISBLANK($B939),0,VLOOKUP($B939,Listen!$A$2:$C$45,2,FALSE))</f>
        <v>0</v>
      </c>
      <c r="S939" s="82">
        <f>IF(ISBLANK($B939),0,VLOOKUP($B939,Listen!$A$2:$C$45,3,FALSE))</f>
        <v>0</v>
      </c>
      <c r="T939" s="51">
        <f t="shared" si="166"/>
        <v>0</v>
      </c>
      <c r="U939" s="51">
        <f t="shared" si="175"/>
        <v>0</v>
      </c>
      <c r="V939" s="51">
        <f t="shared" si="175"/>
        <v>0</v>
      </c>
      <c r="W939" s="51">
        <f t="shared" si="175"/>
        <v>0</v>
      </c>
      <c r="X939" s="51">
        <f t="shared" si="175"/>
        <v>0</v>
      </c>
      <c r="Y939" s="51">
        <f t="shared" si="175"/>
        <v>0</v>
      </c>
      <c r="Z939" s="51">
        <f t="shared" si="175"/>
        <v>0</v>
      </c>
      <c r="AA939" s="53">
        <f t="shared" si="176"/>
        <v>0</v>
      </c>
      <c r="AB939" s="53">
        <f>IF(C939=A_Stammdaten!$B$12,D_SAV!$Q939-D_SAV!$AC939,HLOOKUP(A_Stammdaten!$B$12-1,$AD$4:$AJ$1000,ROW(C939)-3,FALSE)-$AC939)</f>
        <v>0</v>
      </c>
      <c r="AC939" s="53">
        <f>HLOOKUP(A_Stammdaten!$B$12,$AD$4:$AJ$1000,ROW(C939)-3,FALSE)</f>
        <v>0</v>
      </c>
      <c r="AD939" s="53">
        <f t="shared" si="167"/>
        <v>0</v>
      </c>
      <c r="AE939" s="53">
        <f t="shared" si="168"/>
        <v>0</v>
      </c>
      <c r="AF939" s="53">
        <f t="shared" si="169"/>
        <v>0</v>
      </c>
      <c r="AG939" s="53">
        <f t="shared" si="170"/>
        <v>0</v>
      </c>
      <c r="AH939" s="53">
        <f t="shared" si="171"/>
        <v>0</v>
      </c>
      <c r="AI939" s="53">
        <f t="shared" si="172"/>
        <v>0</v>
      </c>
      <c r="AJ939" s="53">
        <f t="shared" si="173"/>
        <v>0</v>
      </c>
    </row>
    <row r="940" spans="1:36" x14ac:dyDescent="0.25">
      <c r="A940" s="19"/>
      <c r="B940" s="19"/>
      <c r="C940" s="37"/>
      <c r="D940" s="19"/>
      <c r="E940" s="19"/>
      <c r="F940" s="19"/>
      <c r="G940" s="19"/>
      <c r="H940" s="19"/>
      <c r="I940" s="19"/>
      <c r="J940" s="19"/>
      <c r="K940" s="19"/>
      <c r="L940" s="19"/>
      <c r="M940" s="81">
        <f>IF(C940&gt;A_Stammdaten!$B$12,0,SUM(D940,E940,G940,I940:J940)-SUM(F940,H940,K940:L940))</f>
        <v>0</v>
      </c>
      <c r="N940" s="19"/>
      <c r="O940" s="19"/>
      <c r="P940" s="19"/>
      <c r="Q940" s="81">
        <f t="shared" si="174"/>
        <v>0</v>
      </c>
      <c r="R940" s="82">
        <f>IF(ISBLANK($B940),0,VLOOKUP($B940,Listen!$A$2:$C$45,2,FALSE))</f>
        <v>0</v>
      </c>
      <c r="S940" s="82">
        <f>IF(ISBLANK($B940),0,VLOOKUP($B940,Listen!$A$2:$C$45,3,FALSE))</f>
        <v>0</v>
      </c>
      <c r="T940" s="51">
        <f t="shared" si="166"/>
        <v>0</v>
      </c>
      <c r="U940" s="51">
        <f t="shared" si="175"/>
        <v>0</v>
      </c>
      <c r="V940" s="51">
        <f t="shared" si="175"/>
        <v>0</v>
      </c>
      <c r="W940" s="51">
        <f t="shared" si="175"/>
        <v>0</v>
      </c>
      <c r="X940" s="51">
        <f t="shared" si="175"/>
        <v>0</v>
      </c>
      <c r="Y940" s="51">
        <f t="shared" si="175"/>
        <v>0</v>
      </c>
      <c r="Z940" s="51">
        <f t="shared" si="175"/>
        <v>0</v>
      </c>
      <c r="AA940" s="53">
        <f t="shared" si="176"/>
        <v>0</v>
      </c>
      <c r="AB940" s="53">
        <f>IF(C940=A_Stammdaten!$B$12,D_SAV!$Q940-D_SAV!$AC940,HLOOKUP(A_Stammdaten!$B$12-1,$AD$4:$AJ$1000,ROW(C940)-3,FALSE)-$AC940)</f>
        <v>0</v>
      </c>
      <c r="AC940" s="53">
        <f>HLOOKUP(A_Stammdaten!$B$12,$AD$4:$AJ$1000,ROW(C940)-3,FALSE)</f>
        <v>0</v>
      </c>
      <c r="AD940" s="53">
        <f t="shared" si="167"/>
        <v>0</v>
      </c>
      <c r="AE940" s="53">
        <f t="shared" si="168"/>
        <v>0</v>
      </c>
      <c r="AF940" s="53">
        <f t="shared" si="169"/>
        <v>0</v>
      </c>
      <c r="AG940" s="53">
        <f t="shared" si="170"/>
        <v>0</v>
      </c>
      <c r="AH940" s="53">
        <f t="shared" si="171"/>
        <v>0</v>
      </c>
      <c r="AI940" s="53">
        <f t="shared" si="172"/>
        <v>0</v>
      </c>
      <c r="AJ940" s="53">
        <f t="shared" si="173"/>
        <v>0</v>
      </c>
    </row>
    <row r="941" spans="1:36" x14ac:dyDescent="0.25">
      <c r="A941" s="19"/>
      <c r="B941" s="19"/>
      <c r="C941" s="37"/>
      <c r="D941" s="19"/>
      <c r="E941" s="19"/>
      <c r="F941" s="19"/>
      <c r="G941" s="19"/>
      <c r="H941" s="19"/>
      <c r="I941" s="19"/>
      <c r="J941" s="19"/>
      <c r="K941" s="19"/>
      <c r="L941" s="19"/>
      <c r="M941" s="81">
        <f>IF(C941&gt;A_Stammdaten!$B$12,0,SUM(D941,E941,G941,I941:J941)-SUM(F941,H941,K941:L941))</f>
        <v>0</v>
      </c>
      <c r="N941" s="19"/>
      <c r="O941" s="19"/>
      <c r="P941" s="19"/>
      <c r="Q941" s="81">
        <f t="shared" si="174"/>
        <v>0</v>
      </c>
      <c r="R941" s="82">
        <f>IF(ISBLANK($B941),0,VLOOKUP($B941,Listen!$A$2:$C$45,2,FALSE))</f>
        <v>0</v>
      </c>
      <c r="S941" s="82">
        <f>IF(ISBLANK($B941),0,VLOOKUP($B941,Listen!$A$2:$C$45,3,FALSE))</f>
        <v>0</v>
      </c>
      <c r="T941" s="51">
        <f t="shared" si="166"/>
        <v>0</v>
      </c>
      <c r="U941" s="51">
        <f t="shared" si="175"/>
        <v>0</v>
      </c>
      <c r="V941" s="51">
        <f t="shared" si="175"/>
        <v>0</v>
      </c>
      <c r="W941" s="51">
        <f t="shared" si="175"/>
        <v>0</v>
      </c>
      <c r="X941" s="51">
        <f t="shared" si="175"/>
        <v>0</v>
      </c>
      <c r="Y941" s="51">
        <f t="shared" si="175"/>
        <v>0</v>
      </c>
      <c r="Z941" s="51">
        <f t="shared" si="175"/>
        <v>0</v>
      </c>
      <c r="AA941" s="53">
        <f t="shared" si="176"/>
        <v>0</v>
      </c>
      <c r="AB941" s="53">
        <f>IF(C941=A_Stammdaten!$B$12,D_SAV!$Q941-D_SAV!$AC941,HLOOKUP(A_Stammdaten!$B$12-1,$AD$4:$AJ$1000,ROW(C941)-3,FALSE)-$AC941)</f>
        <v>0</v>
      </c>
      <c r="AC941" s="53">
        <f>HLOOKUP(A_Stammdaten!$B$12,$AD$4:$AJ$1000,ROW(C941)-3,FALSE)</f>
        <v>0</v>
      </c>
      <c r="AD941" s="53">
        <f t="shared" si="167"/>
        <v>0</v>
      </c>
      <c r="AE941" s="53">
        <f t="shared" si="168"/>
        <v>0</v>
      </c>
      <c r="AF941" s="53">
        <f t="shared" si="169"/>
        <v>0</v>
      </c>
      <c r="AG941" s="53">
        <f t="shared" si="170"/>
        <v>0</v>
      </c>
      <c r="AH941" s="53">
        <f t="shared" si="171"/>
        <v>0</v>
      </c>
      <c r="AI941" s="53">
        <f t="shared" si="172"/>
        <v>0</v>
      </c>
      <c r="AJ941" s="53">
        <f t="shared" si="173"/>
        <v>0</v>
      </c>
    </row>
    <row r="942" spans="1:36" x14ac:dyDescent="0.25">
      <c r="A942" s="19"/>
      <c r="B942" s="19"/>
      <c r="C942" s="37"/>
      <c r="D942" s="19"/>
      <c r="E942" s="19"/>
      <c r="F942" s="19"/>
      <c r="G942" s="19"/>
      <c r="H942" s="19"/>
      <c r="I942" s="19"/>
      <c r="J942" s="19"/>
      <c r="K942" s="19"/>
      <c r="L942" s="19"/>
      <c r="M942" s="81">
        <f>IF(C942&gt;A_Stammdaten!$B$12,0,SUM(D942,E942,G942,I942:J942)-SUM(F942,H942,K942:L942))</f>
        <v>0</v>
      </c>
      <c r="N942" s="19"/>
      <c r="O942" s="19"/>
      <c r="P942" s="19"/>
      <c r="Q942" s="81">
        <f t="shared" si="174"/>
        <v>0</v>
      </c>
      <c r="R942" s="82">
        <f>IF(ISBLANK($B942),0,VLOOKUP($B942,Listen!$A$2:$C$45,2,FALSE))</f>
        <v>0</v>
      </c>
      <c r="S942" s="82">
        <f>IF(ISBLANK($B942),0,VLOOKUP($B942,Listen!$A$2:$C$45,3,FALSE))</f>
        <v>0</v>
      </c>
      <c r="T942" s="51">
        <f t="shared" si="166"/>
        <v>0</v>
      </c>
      <c r="U942" s="51">
        <f t="shared" si="175"/>
        <v>0</v>
      </c>
      <c r="V942" s="51">
        <f t="shared" si="175"/>
        <v>0</v>
      </c>
      <c r="W942" s="51">
        <f t="shared" si="175"/>
        <v>0</v>
      </c>
      <c r="X942" s="51">
        <f t="shared" si="175"/>
        <v>0</v>
      </c>
      <c r="Y942" s="51">
        <f t="shared" si="175"/>
        <v>0</v>
      </c>
      <c r="Z942" s="51">
        <f t="shared" si="175"/>
        <v>0</v>
      </c>
      <c r="AA942" s="53">
        <f t="shared" si="176"/>
        <v>0</v>
      </c>
      <c r="AB942" s="53">
        <f>IF(C942=A_Stammdaten!$B$12,D_SAV!$Q942-D_SAV!$AC942,HLOOKUP(A_Stammdaten!$B$12-1,$AD$4:$AJ$1000,ROW(C942)-3,FALSE)-$AC942)</f>
        <v>0</v>
      </c>
      <c r="AC942" s="53">
        <f>HLOOKUP(A_Stammdaten!$B$12,$AD$4:$AJ$1000,ROW(C942)-3,FALSE)</f>
        <v>0</v>
      </c>
      <c r="AD942" s="53">
        <f t="shared" si="167"/>
        <v>0</v>
      </c>
      <c r="AE942" s="53">
        <f t="shared" si="168"/>
        <v>0</v>
      </c>
      <c r="AF942" s="53">
        <f t="shared" si="169"/>
        <v>0</v>
      </c>
      <c r="AG942" s="53">
        <f t="shared" si="170"/>
        <v>0</v>
      </c>
      <c r="AH942" s="53">
        <f t="shared" si="171"/>
        <v>0</v>
      </c>
      <c r="AI942" s="53">
        <f t="shared" si="172"/>
        <v>0</v>
      </c>
      <c r="AJ942" s="53">
        <f t="shared" si="173"/>
        <v>0</v>
      </c>
    </row>
    <row r="943" spans="1:36" x14ac:dyDescent="0.25">
      <c r="A943" s="19"/>
      <c r="B943" s="19"/>
      <c r="C943" s="37"/>
      <c r="D943" s="19"/>
      <c r="E943" s="19"/>
      <c r="F943" s="19"/>
      <c r="G943" s="19"/>
      <c r="H943" s="19"/>
      <c r="I943" s="19"/>
      <c r="J943" s="19"/>
      <c r="K943" s="19"/>
      <c r="L943" s="19"/>
      <c r="M943" s="81">
        <f>IF(C943&gt;A_Stammdaten!$B$12,0,SUM(D943,E943,G943,I943:J943)-SUM(F943,H943,K943:L943))</f>
        <v>0</v>
      </c>
      <c r="N943" s="19"/>
      <c r="O943" s="19"/>
      <c r="P943" s="19"/>
      <c r="Q943" s="81">
        <f t="shared" si="174"/>
        <v>0</v>
      </c>
      <c r="R943" s="82">
        <f>IF(ISBLANK($B943),0,VLOOKUP($B943,Listen!$A$2:$C$45,2,FALSE))</f>
        <v>0</v>
      </c>
      <c r="S943" s="82">
        <f>IF(ISBLANK($B943),0,VLOOKUP($B943,Listen!$A$2:$C$45,3,FALSE))</f>
        <v>0</v>
      </c>
      <c r="T943" s="51">
        <f t="shared" si="166"/>
        <v>0</v>
      </c>
      <c r="U943" s="51">
        <f t="shared" si="175"/>
        <v>0</v>
      </c>
      <c r="V943" s="51">
        <f t="shared" si="175"/>
        <v>0</v>
      </c>
      <c r="W943" s="51">
        <f t="shared" si="175"/>
        <v>0</v>
      </c>
      <c r="X943" s="51">
        <f t="shared" si="175"/>
        <v>0</v>
      </c>
      <c r="Y943" s="51">
        <f t="shared" si="175"/>
        <v>0</v>
      </c>
      <c r="Z943" s="51">
        <f t="shared" si="175"/>
        <v>0</v>
      </c>
      <c r="AA943" s="53">
        <f t="shared" si="176"/>
        <v>0</v>
      </c>
      <c r="AB943" s="53">
        <f>IF(C943=A_Stammdaten!$B$12,D_SAV!$Q943-D_SAV!$AC943,HLOOKUP(A_Stammdaten!$B$12-1,$AD$4:$AJ$1000,ROW(C943)-3,FALSE)-$AC943)</f>
        <v>0</v>
      </c>
      <c r="AC943" s="53">
        <f>HLOOKUP(A_Stammdaten!$B$12,$AD$4:$AJ$1000,ROW(C943)-3,FALSE)</f>
        <v>0</v>
      </c>
      <c r="AD943" s="53">
        <f t="shared" si="167"/>
        <v>0</v>
      </c>
      <c r="AE943" s="53">
        <f t="shared" si="168"/>
        <v>0</v>
      </c>
      <c r="AF943" s="53">
        <f t="shared" si="169"/>
        <v>0</v>
      </c>
      <c r="AG943" s="53">
        <f t="shared" si="170"/>
        <v>0</v>
      </c>
      <c r="AH943" s="53">
        <f t="shared" si="171"/>
        <v>0</v>
      </c>
      <c r="AI943" s="53">
        <f t="shared" si="172"/>
        <v>0</v>
      </c>
      <c r="AJ943" s="53">
        <f t="shared" si="173"/>
        <v>0</v>
      </c>
    </row>
    <row r="944" spans="1:36" x14ac:dyDescent="0.25">
      <c r="A944" s="19"/>
      <c r="B944" s="19"/>
      <c r="C944" s="37"/>
      <c r="D944" s="19"/>
      <c r="E944" s="19"/>
      <c r="F944" s="19"/>
      <c r="G944" s="19"/>
      <c r="H944" s="19"/>
      <c r="I944" s="19"/>
      <c r="J944" s="19"/>
      <c r="K944" s="19"/>
      <c r="L944" s="19"/>
      <c r="M944" s="81">
        <f>IF(C944&gt;A_Stammdaten!$B$12,0,SUM(D944,E944,G944,I944:J944)-SUM(F944,H944,K944:L944))</f>
        <v>0</v>
      </c>
      <c r="N944" s="19"/>
      <c r="O944" s="19"/>
      <c r="P944" s="19"/>
      <c r="Q944" s="81">
        <f t="shared" si="174"/>
        <v>0</v>
      </c>
      <c r="R944" s="82">
        <f>IF(ISBLANK($B944),0,VLOOKUP($B944,Listen!$A$2:$C$45,2,FALSE))</f>
        <v>0</v>
      </c>
      <c r="S944" s="82">
        <f>IF(ISBLANK($B944),0,VLOOKUP($B944,Listen!$A$2:$C$45,3,FALSE))</f>
        <v>0</v>
      </c>
      <c r="T944" s="51">
        <f t="shared" si="166"/>
        <v>0</v>
      </c>
      <c r="U944" s="51">
        <f t="shared" si="175"/>
        <v>0</v>
      </c>
      <c r="V944" s="51">
        <f t="shared" si="175"/>
        <v>0</v>
      </c>
      <c r="W944" s="51">
        <f t="shared" si="175"/>
        <v>0</v>
      </c>
      <c r="X944" s="51">
        <f t="shared" si="175"/>
        <v>0</v>
      </c>
      <c r="Y944" s="51">
        <f t="shared" si="175"/>
        <v>0</v>
      </c>
      <c r="Z944" s="51">
        <f t="shared" si="175"/>
        <v>0</v>
      </c>
      <c r="AA944" s="53">
        <f t="shared" si="176"/>
        <v>0</v>
      </c>
      <c r="AB944" s="53">
        <f>IF(C944=A_Stammdaten!$B$12,D_SAV!$Q944-D_SAV!$AC944,HLOOKUP(A_Stammdaten!$B$12-1,$AD$4:$AJ$1000,ROW(C944)-3,FALSE)-$AC944)</f>
        <v>0</v>
      </c>
      <c r="AC944" s="53">
        <f>HLOOKUP(A_Stammdaten!$B$12,$AD$4:$AJ$1000,ROW(C944)-3,FALSE)</f>
        <v>0</v>
      </c>
      <c r="AD944" s="53">
        <f t="shared" si="167"/>
        <v>0</v>
      </c>
      <c r="AE944" s="53">
        <f t="shared" si="168"/>
        <v>0</v>
      </c>
      <c r="AF944" s="53">
        <f t="shared" si="169"/>
        <v>0</v>
      </c>
      <c r="AG944" s="53">
        <f t="shared" si="170"/>
        <v>0</v>
      </c>
      <c r="AH944" s="53">
        <f t="shared" si="171"/>
        <v>0</v>
      </c>
      <c r="AI944" s="53">
        <f t="shared" si="172"/>
        <v>0</v>
      </c>
      <c r="AJ944" s="53">
        <f t="shared" si="173"/>
        <v>0</v>
      </c>
    </row>
    <row r="945" spans="1:36" x14ac:dyDescent="0.25">
      <c r="A945" s="19"/>
      <c r="B945" s="19"/>
      <c r="C945" s="37"/>
      <c r="D945" s="19"/>
      <c r="E945" s="19"/>
      <c r="F945" s="19"/>
      <c r="G945" s="19"/>
      <c r="H945" s="19"/>
      <c r="I945" s="19"/>
      <c r="J945" s="19"/>
      <c r="K945" s="19"/>
      <c r="L945" s="19"/>
      <c r="M945" s="81">
        <f>IF(C945&gt;A_Stammdaten!$B$12,0,SUM(D945,E945,G945,I945:J945)-SUM(F945,H945,K945:L945))</f>
        <v>0</v>
      </c>
      <c r="N945" s="19"/>
      <c r="O945" s="19"/>
      <c r="P945" s="19"/>
      <c r="Q945" s="81">
        <f t="shared" si="174"/>
        <v>0</v>
      </c>
      <c r="R945" s="82">
        <f>IF(ISBLANK($B945),0,VLOOKUP($B945,Listen!$A$2:$C$45,2,FALSE))</f>
        <v>0</v>
      </c>
      <c r="S945" s="82">
        <f>IF(ISBLANK($B945),0,VLOOKUP($B945,Listen!$A$2:$C$45,3,FALSE))</f>
        <v>0</v>
      </c>
      <c r="T945" s="51">
        <f t="shared" si="166"/>
        <v>0</v>
      </c>
      <c r="U945" s="51">
        <f t="shared" si="175"/>
        <v>0</v>
      </c>
      <c r="V945" s="51">
        <f t="shared" si="175"/>
        <v>0</v>
      </c>
      <c r="W945" s="51">
        <f t="shared" si="175"/>
        <v>0</v>
      </c>
      <c r="X945" s="51">
        <f t="shared" si="175"/>
        <v>0</v>
      </c>
      <c r="Y945" s="51">
        <f t="shared" si="175"/>
        <v>0</v>
      </c>
      <c r="Z945" s="51">
        <f t="shared" si="175"/>
        <v>0</v>
      </c>
      <c r="AA945" s="53">
        <f t="shared" si="176"/>
        <v>0</v>
      </c>
      <c r="AB945" s="53">
        <f>IF(C945=A_Stammdaten!$B$12,D_SAV!$Q945-D_SAV!$AC945,HLOOKUP(A_Stammdaten!$B$12-1,$AD$4:$AJ$1000,ROW(C945)-3,FALSE)-$AC945)</f>
        <v>0</v>
      </c>
      <c r="AC945" s="53">
        <f>HLOOKUP(A_Stammdaten!$B$12,$AD$4:$AJ$1000,ROW(C945)-3,FALSE)</f>
        <v>0</v>
      </c>
      <c r="AD945" s="53">
        <f t="shared" si="167"/>
        <v>0</v>
      </c>
      <c r="AE945" s="53">
        <f t="shared" si="168"/>
        <v>0</v>
      </c>
      <c r="AF945" s="53">
        <f t="shared" si="169"/>
        <v>0</v>
      </c>
      <c r="AG945" s="53">
        <f t="shared" si="170"/>
        <v>0</v>
      </c>
      <c r="AH945" s="53">
        <f t="shared" si="171"/>
        <v>0</v>
      </c>
      <c r="AI945" s="53">
        <f t="shared" si="172"/>
        <v>0</v>
      </c>
      <c r="AJ945" s="53">
        <f t="shared" si="173"/>
        <v>0</v>
      </c>
    </row>
    <row r="946" spans="1:36" x14ac:dyDescent="0.25">
      <c r="A946" s="19"/>
      <c r="B946" s="19"/>
      <c r="C946" s="37"/>
      <c r="D946" s="19"/>
      <c r="E946" s="19"/>
      <c r="F946" s="19"/>
      <c r="G946" s="19"/>
      <c r="H946" s="19"/>
      <c r="I946" s="19"/>
      <c r="J946" s="19"/>
      <c r="K946" s="19"/>
      <c r="L946" s="19"/>
      <c r="M946" s="81">
        <f>IF(C946&gt;A_Stammdaten!$B$12,0,SUM(D946,E946,G946,I946:J946)-SUM(F946,H946,K946:L946))</f>
        <v>0</v>
      </c>
      <c r="N946" s="19"/>
      <c r="O946" s="19"/>
      <c r="P946" s="19"/>
      <c r="Q946" s="81">
        <f t="shared" si="174"/>
        <v>0</v>
      </c>
      <c r="R946" s="82">
        <f>IF(ISBLANK($B946),0,VLOOKUP($B946,Listen!$A$2:$C$45,2,FALSE))</f>
        <v>0</v>
      </c>
      <c r="S946" s="82">
        <f>IF(ISBLANK($B946),0,VLOOKUP($B946,Listen!$A$2:$C$45,3,FALSE))</f>
        <v>0</v>
      </c>
      <c r="T946" s="51">
        <f t="shared" si="166"/>
        <v>0</v>
      </c>
      <c r="U946" s="51">
        <f t="shared" si="175"/>
        <v>0</v>
      </c>
      <c r="V946" s="51">
        <f t="shared" si="175"/>
        <v>0</v>
      </c>
      <c r="W946" s="51">
        <f t="shared" si="175"/>
        <v>0</v>
      </c>
      <c r="X946" s="51">
        <f t="shared" si="175"/>
        <v>0</v>
      </c>
      <c r="Y946" s="51">
        <f t="shared" si="175"/>
        <v>0</v>
      </c>
      <c r="Z946" s="51">
        <f t="shared" si="175"/>
        <v>0</v>
      </c>
      <c r="AA946" s="53">
        <f t="shared" si="176"/>
        <v>0</v>
      </c>
      <c r="AB946" s="53">
        <f>IF(C946=A_Stammdaten!$B$12,D_SAV!$Q946-D_SAV!$AC946,HLOOKUP(A_Stammdaten!$B$12-1,$AD$4:$AJ$1000,ROW(C946)-3,FALSE)-$AC946)</f>
        <v>0</v>
      </c>
      <c r="AC946" s="53">
        <f>HLOOKUP(A_Stammdaten!$B$12,$AD$4:$AJ$1000,ROW(C946)-3,FALSE)</f>
        <v>0</v>
      </c>
      <c r="AD946" s="53">
        <f t="shared" si="167"/>
        <v>0</v>
      </c>
      <c r="AE946" s="53">
        <f t="shared" si="168"/>
        <v>0</v>
      </c>
      <c r="AF946" s="53">
        <f t="shared" si="169"/>
        <v>0</v>
      </c>
      <c r="AG946" s="53">
        <f t="shared" si="170"/>
        <v>0</v>
      </c>
      <c r="AH946" s="53">
        <f t="shared" si="171"/>
        <v>0</v>
      </c>
      <c r="AI946" s="53">
        <f t="shared" si="172"/>
        <v>0</v>
      </c>
      <c r="AJ946" s="53">
        <f t="shared" si="173"/>
        <v>0</v>
      </c>
    </row>
    <row r="947" spans="1:36" x14ac:dyDescent="0.25">
      <c r="A947" s="19"/>
      <c r="B947" s="19"/>
      <c r="C947" s="37"/>
      <c r="D947" s="19"/>
      <c r="E947" s="19"/>
      <c r="F947" s="19"/>
      <c r="G947" s="19"/>
      <c r="H947" s="19"/>
      <c r="I947" s="19"/>
      <c r="J947" s="19"/>
      <c r="K947" s="19"/>
      <c r="L947" s="19"/>
      <c r="M947" s="81">
        <f>IF(C947&gt;A_Stammdaten!$B$12,0,SUM(D947,E947,G947,I947:J947)-SUM(F947,H947,K947:L947))</f>
        <v>0</v>
      </c>
      <c r="N947" s="19"/>
      <c r="O947" s="19"/>
      <c r="P947" s="19"/>
      <c r="Q947" s="81">
        <f t="shared" si="174"/>
        <v>0</v>
      </c>
      <c r="R947" s="82">
        <f>IF(ISBLANK($B947),0,VLOOKUP($B947,Listen!$A$2:$C$45,2,FALSE))</f>
        <v>0</v>
      </c>
      <c r="S947" s="82">
        <f>IF(ISBLANK($B947),0,VLOOKUP($B947,Listen!$A$2:$C$45,3,FALSE))</f>
        <v>0</v>
      </c>
      <c r="T947" s="51">
        <f t="shared" si="166"/>
        <v>0</v>
      </c>
      <c r="U947" s="51">
        <f t="shared" si="175"/>
        <v>0</v>
      </c>
      <c r="V947" s="51">
        <f t="shared" si="175"/>
        <v>0</v>
      </c>
      <c r="W947" s="51">
        <f t="shared" si="175"/>
        <v>0</v>
      </c>
      <c r="X947" s="51">
        <f t="shared" si="175"/>
        <v>0</v>
      </c>
      <c r="Y947" s="51">
        <f t="shared" si="175"/>
        <v>0</v>
      </c>
      <c r="Z947" s="51">
        <f t="shared" si="175"/>
        <v>0</v>
      </c>
      <c r="AA947" s="53">
        <f t="shared" si="176"/>
        <v>0</v>
      </c>
      <c r="AB947" s="53">
        <f>IF(C947=A_Stammdaten!$B$12,D_SAV!$Q947-D_SAV!$AC947,HLOOKUP(A_Stammdaten!$B$12-1,$AD$4:$AJ$1000,ROW(C947)-3,FALSE)-$AC947)</f>
        <v>0</v>
      </c>
      <c r="AC947" s="53">
        <f>HLOOKUP(A_Stammdaten!$B$12,$AD$4:$AJ$1000,ROW(C947)-3,FALSE)</f>
        <v>0</v>
      </c>
      <c r="AD947" s="53">
        <f t="shared" si="167"/>
        <v>0</v>
      </c>
      <c r="AE947" s="53">
        <f t="shared" si="168"/>
        <v>0</v>
      </c>
      <c r="AF947" s="53">
        <f t="shared" si="169"/>
        <v>0</v>
      </c>
      <c r="AG947" s="53">
        <f t="shared" si="170"/>
        <v>0</v>
      </c>
      <c r="AH947" s="53">
        <f t="shared" si="171"/>
        <v>0</v>
      </c>
      <c r="AI947" s="53">
        <f t="shared" si="172"/>
        <v>0</v>
      </c>
      <c r="AJ947" s="53">
        <f t="shared" si="173"/>
        <v>0</v>
      </c>
    </row>
    <row r="948" spans="1:36" x14ac:dyDescent="0.25">
      <c r="A948" s="19"/>
      <c r="B948" s="19"/>
      <c r="C948" s="37"/>
      <c r="D948" s="19"/>
      <c r="E948" s="19"/>
      <c r="F948" s="19"/>
      <c r="G948" s="19"/>
      <c r="H948" s="19"/>
      <c r="I948" s="19"/>
      <c r="J948" s="19"/>
      <c r="K948" s="19"/>
      <c r="L948" s="19"/>
      <c r="M948" s="81">
        <f>IF(C948&gt;A_Stammdaten!$B$12,0,SUM(D948,E948,G948,I948:J948)-SUM(F948,H948,K948:L948))</f>
        <v>0</v>
      </c>
      <c r="N948" s="19"/>
      <c r="O948" s="19"/>
      <c r="P948" s="19"/>
      <c r="Q948" s="81">
        <f t="shared" si="174"/>
        <v>0</v>
      </c>
      <c r="R948" s="82">
        <f>IF(ISBLANK($B948),0,VLOOKUP($B948,Listen!$A$2:$C$45,2,FALSE))</f>
        <v>0</v>
      </c>
      <c r="S948" s="82">
        <f>IF(ISBLANK($B948),0,VLOOKUP($B948,Listen!$A$2:$C$45,3,FALSE))</f>
        <v>0</v>
      </c>
      <c r="T948" s="51">
        <f t="shared" si="166"/>
        <v>0</v>
      </c>
      <c r="U948" s="51">
        <f t="shared" si="175"/>
        <v>0</v>
      </c>
      <c r="V948" s="51">
        <f t="shared" si="175"/>
        <v>0</v>
      </c>
      <c r="W948" s="51">
        <f t="shared" si="175"/>
        <v>0</v>
      </c>
      <c r="X948" s="51">
        <f t="shared" si="175"/>
        <v>0</v>
      </c>
      <c r="Y948" s="51">
        <f t="shared" si="175"/>
        <v>0</v>
      </c>
      <c r="Z948" s="51">
        <f t="shared" si="175"/>
        <v>0</v>
      </c>
      <c r="AA948" s="53">
        <f t="shared" si="176"/>
        <v>0</v>
      </c>
      <c r="AB948" s="53">
        <f>IF(C948=A_Stammdaten!$B$12,D_SAV!$Q948-D_SAV!$AC948,HLOOKUP(A_Stammdaten!$B$12-1,$AD$4:$AJ$1000,ROW(C948)-3,FALSE)-$AC948)</f>
        <v>0</v>
      </c>
      <c r="AC948" s="53">
        <f>HLOOKUP(A_Stammdaten!$B$12,$AD$4:$AJ$1000,ROW(C948)-3,FALSE)</f>
        <v>0</v>
      </c>
      <c r="AD948" s="53">
        <f t="shared" si="167"/>
        <v>0</v>
      </c>
      <c r="AE948" s="53">
        <f t="shared" si="168"/>
        <v>0</v>
      </c>
      <c r="AF948" s="53">
        <f t="shared" si="169"/>
        <v>0</v>
      </c>
      <c r="AG948" s="53">
        <f t="shared" si="170"/>
        <v>0</v>
      </c>
      <c r="AH948" s="53">
        <f t="shared" si="171"/>
        <v>0</v>
      </c>
      <c r="AI948" s="53">
        <f t="shared" si="172"/>
        <v>0</v>
      </c>
      <c r="AJ948" s="53">
        <f t="shared" si="173"/>
        <v>0</v>
      </c>
    </row>
    <row r="949" spans="1:36" x14ac:dyDescent="0.25">
      <c r="A949" s="19"/>
      <c r="B949" s="19"/>
      <c r="C949" s="37"/>
      <c r="D949" s="19"/>
      <c r="E949" s="19"/>
      <c r="F949" s="19"/>
      <c r="G949" s="19"/>
      <c r="H949" s="19"/>
      <c r="I949" s="19"/>
      <c r="J949" s="19"/>
      <c r="K949" s="19"/>
      <c r="L949" s="19"/>
      <c r="M949" s="81">
        <f>IF(C949&gt;A_Stammdaten!$B$12,0,SUM(D949,E949,G949,I949:J949)-SUM(F949,H949,K949:L949))</f>
        <v>0</v>
      </c>
      <c r="N949" s="19"/>
      <c r="O949" s="19"/>
      <c r="P949" s="19"/>
      <c r="Q949" s="81">
        <f t="shared" si="174"/>
        <v>0</v>
      </c>
      <c r="R949" s="82">
        <f>IF(ISBLANK($B949),0,VLOOKUP($B949,Listen!$A$2:$C$45,2,FALSE))</f>
        <v>0</v>
      </c>
      <c r="S949" s="82">
        <f>IF(ISBLANK($B949),0,VLOOKUP($B949,Listen!$A$2:$C$45,3,FALSE))</f>
        <v>0</v>
      </c>
      <c r="T949" s="51">
        <f t="shared" si="166"/>
        <v>0</v>
      </c>
      <c r="U949" s="51">
        <f t="shared" si="175"/>
        <v>0</v>
      </c>
      <c r="V949" s="51">
        <f t="shared" si="175"/>
        <v>0</v>
      </c>
      <c r="W949" s="51">
        <f t="shared" si="175"/>
        <v>0</v>
      </c>
      <c r="X949" s="51">
        <f t="shared" si="175"/>
        <v>0</v>
      </c>
      <c r="Y949" s="51">
        <f t="shared" si="175"/>
        <v>0</v>
      </c>
      <c r="Z949" s="51">
        <f t="shared" si="175"/>
        <v>0</v>
      </c>
      <c r="AA949" s="53">
        <f t="shared" si="176"/>
        <v>0</v>
      </c>
      <c r="AB949" s="53">
        <f>IF(C949=A_Stammdaten!$B$12,D_SAV!$Q949-D_SAV!$AC949,HLOOKUP(A_Stammdaten!$B$12-1,$AD$4:$AJ$1000,ROW(C949)-3,FALSE)-$AC949)</f>
        <v>0</v>
      </c>
      <c r="AC949" s="53">
        <f>HLOOKUP(A_Stammdaten!$B$12,$AD$4:$AJ$1000,ROW(C949)-3,FALSE)</f>
        <v>0</v>
      </c>
      <c r="AD949" s="53">
        <f t="shared" si="167"/>
        <v>0</v>
      </c>
      <c r="AE949" s="53">
        <f t="shared" si="168"/>
        <v>0</v>
      </c>
      <c r="AF949" s="53">
        <f t="shared" si="169"/>
        <v>0</v>
      </c>
      <c r="AG949" s="53">
        <f t="shared" si="170"/>
        <v>0</v>
      </c>
      <c r="AH949" s="53">
        <f t="shared" si="171"/>
        <v>0</v>
      </c>
      <c r="AI949" s="53">
        <f t="shared" si="172"/>
        <v>0</v>
      </c>
      <c r="AJ949" s="53">
        <f t="shared" si="173"/>
        <v>0</v>
      </c>
    </row>
    <row r="950" spans="1:36" x14ac:dyDescent="0.25">
      <c r="A950" s="19"/>
      <c r="B950" s="19"/>
      <c r="C950" s="37"/>
      <c r="D950" s="19"/>
      <c r="E950" s="19"/>
      <c r="F950" s="19"/>
      <c r="G950" s="19"/>
      <c r="H950" s="19"/>
      <c r="I950" s="19"/>
      <c r="J950" s="19"/>
      <c r="K950" s="19"/>
      <c r="L950" s="19"/>
      <c r="M950" s="81">
        <f>IF(C950&gt;A_Stammdaten!$B$12,0,SUM(D950,E950,G950,I950:J950)-SUM(F950,H950,K950:L950))</f>
        <v>0</v>
      </c>
      <c r="N950" s="19"/>
      <c r="O950" s="19"/>
      <c r="P950" s="19"/>
      <c r="Q950" s="81">
        <f t="shared" si="174"/>
        <v>0</v>
      </c>
      <c r="R950" s="82">
        <f>IF(ISBLANK($B950),0,VLOOKUP($B950,Listen!$A$2:$C$45,2,FALSE))</f>
        <v>0</v>
      </c>
      <c r="S950" s="82">
        <f>IF(ISBLANK($B950),0,VLOOKUP($B950,Listen!$A$2:$C$45,3,FALSE))</f>
        <v>0</v>
      </c>
      <c r="T950" s="51">
        <f t="shared" si="166"/>
        <v>0</v>
      </c>
      <c r="U950" s="51">
        <f t="shared" si="175"/>
        <v>0</v>
      </c>
      <c r="V950" s="51">
        <f t="shared" si="175"/>
        <v>0</v>
      </c>
      <c r="W950" s="51">
        <f t="shared" si="175"/>
        <v>0</v>
      </c>
      <c r="X950" s="51">
        <f t="shared" si="175"/>
        <v>0</v>
      </c>
      <c r="Y950" s="51">
        <f t="shared" si="175"/>
        <v>0</v>
      </c>
      <c r="Z950" s="51">
        <f t="shared" si="175"/>
        <v>0</v>
      </c>
      <c r="AA950" s="53">
        <f t="shared" si="176"/>
        <v>0</v>
      </c>
      <c r="AB950" s="53">
        <f>IF(C950=A_Stammdaten!$B$12,D_SAV!$Q950-D_SAV!$AC950,HLOOKUP(A_Stammdaten!$B$12-1,$AD$4:$AJ$1000,ROW(C950)-3,FALSE)-$AC950)</f>
        <v>0</v>
      </c>
      <c r="AC950" s="53">
        <f>HLOOKUP(A_Stammdaten!$B$12,$AD$4:$AJ$1000,ROW(C950)-3,FALSE)</f>
        <v>0</v>
      </c>
      <c r="AD950" s="53">
        <f t="shared" si="167"/>
        <v>0</v>
      </c>
      <c r="AE950" s="53">
        <f t="shared" si="168"/>
        <v>0</v>
      </c>
      <c r="AF950" s="53">
        <f t="shared" si="169"/>
        <v>0</v>
      </c>
      <c r="AG950" s="53">
        <f t="shared" si="170"/>
        <v>0</v>
      </c>
      <c r="AH950" s="53">
        <f t="shared" si="171"/>
        <v>0</v>
      </c>
      <c r="AI950" s="53">
        <f t="shared" si="172"/>
        <v>0</v>
      </c>
      <c r="AJ950" s="53">
        <f t="shared" si="173"/>
        <v>0</v>
      </c>
    </row>
    <row r="951" spans="1:36" x14ac:dyDescent="0.25">
      <c r="A951" s="19"/>
      <c r="B951" s="19"/>
      <c r="C951" s="37"/>
      <c r="D951" s="19"/>
      <c r="E951" s="19"/>
      <c r="F951" s="19"/>
      <c r="G951" s="19"/>
      <c r="H951" s="19"/>
      <c r="I951" s="19"/>
      <c r="J951" s="19"/>
      <c r="K951" s="19"/>
      <c r="L951" s="19"/>
      <c r="M951" s="81">
        <f>IF(C951&gt;A_Stammdaten!$B$12,0,SUM(D951,E951,G951,I951:J951)-SUM(F951,H951,K951:L951))</f>
        <v>0</v>
      </c>
      <c r="N951" s="19"/>
      <c r="O951" s="19"/>
      <c r="P951" s="19"/>
      <c r="Q951" s="81">
        <f t="shared" si="174"/>
        <v>0</v>
      </c>
      <c r="R951" s="82">
        <f>IF(ISBLANK($B951),0,VLOOKUP($B951,Listen!$A$2:$C$45,2,FALSE))</f>
        <v>0</v>
      </c>
      <c r="S951" s="82">
        <f>IF(ISBLANK($B951),0,VLOOKUP($B951,Listen!$A$2:$C$45,3,FALSE))</f>
        <v>0</v>
      </c>
      <c r="T951" s="51">
        <f t="shared" si="166"/>
        <v>0</v>
      </c>
      <c r="U951" s="51">
        <f t="shared" si="175"/>
        <v>0</v>
      </c>
      <c r="V951" s="51">
        <f t="shared" si="175"/>
        <v>0</v>
      </c>
      <c r="W951" s="51">
        <f t="shared" si="175"/>
        <v>0</v>
      </c>
      <c r="X951" s="51">
        <f t="shared" si="175"/>
        <v>0</v>
      </c>
      <c r="Y951" s="51">
        <f t="shared" si="175"/>
        <v>0</v>
      </c>
      <c r="Z951" s="51">
        <f t="shared" si="175"/>
        <v>0</v>
      </c>
      <c r="AA951" s="53">
        <f t="shared" si="176"/>
        <v>0</v>
      </c>
      <c r="AB951" s="53">
        <f>IF(C951=A_Stammdaten!$B$12,D_SAV!$Q951-D_SAV!$AC951,HLOOKUP(A_Stammdaten!$B$12-1,$AD$4:$AJ$1000,ROW(C951)-3,FALSE)-$AC951)</f>
        <v>0</v>
      </c>
      <c r="AC951" s="53">
        <f>HLOOKUP(A_Stammdaten!$B$12,$AD$4:$AJ$1000,ROW(C951)-3,FALSE)</f>
        <v>0</v>
      </c>
      <c r="AD951" s="53">
        <f t="shared" si="167"/>
        <v>0</v>
      </c>
      <c r="AE951" s="53">
        <f t="shared" si="168"/>
        <v>0</v>
      </c>
      <c r="AF951" s="53">
        <f t="shared" si="169"/>
        <v>0</v>
      </c>
      <c r="AG951" s="53">
        <f t="shared" si="170"/>
        <v>0</v>
      </c>
      <c r="AH951" s="53">
        <f t="shared" si="171"/>
        <v>0</v>
      </c>
      <c r="AI951" s="53">
        <f t="shared" si="172"/>
        <v>0</v>
      </c>
      <c r="AJ951" s="53">
        <f t="shared" si="173"/>
        <v>0</v>
      </c>
    </row>
    <row r="952" spans="1:36" x14ac:dyDescent="0.25">
      <c r="A952" s="19"/>
      <c r="B952" s="19"/>
      <c r="C952" s="37"/>
      <c r="D952" s="19"/>
      <c r="E952" s="19"/>
      <c r="F952" s="19"/>
      <c r="G952" s="19"/>
      <c r="H952" s="19"/>
      <c r="I952" s="19"/>
      <c r="J952" s="19"/>
      <c r="K952" s="19"/>
      <c r="L952" s="19"/>
      <c r="M952" s="81">
        <f>IF(C952&gt;A_Stammdaten!$B$12,0,SUM(D952,E952,G952,I952:J952)-SUM(F952,H952,K952:L952))</f>
        <v>0</v>
      </c>
      <c r="N952" s="19"/>
      <c r="O952" s="19"/>
      <c r="P952" s="19"/>
      <c r="Q952" s="81">
        <f t="shared" si="174"/>
        <v>0</v>
      </c>
      <c r="R952" s="82">
        <f>IF(ISBLANK($B952),0,VLOOKUP($B952,Listen!$A$2:$C$45,2,FALSE))</f>
        <v>0</v>
      </c>
      <c r="S952" s="82">
        <f>IF(ISBLANK($B952),0,VLOOKUP($B952,Listen!$A$2:$C$45,3,FALSE))</f>
        <v>0</v>
      </c>
      <c r="T952" s="51">
        <f t="shared" si="166"/>
        <v>0</v>
      </c>
      <c r="U952" s="51">
        <f t="shared" si="175"/>
        <v>0</v>
      </c>
      <c r="V952" s="51">
        <f t="shared" si="175"/>
        <v>0</v>
      </c>
      <c r="W952" s="51">
        <f t="shared" si="175"/>
        <v>0</v>
      </c>
      <c r="X952" s="51">
        <f t="shared" si="175"/>
        <v>0</v>
      </c>
      <c r="Y952" s="51">
        <f t="shared" si="175"/>
        <v>0</v>
      </c>
      <c r="Z952" s="51">
        <f t="shared" si="175"/>
        <v>0</v>
      </c>
      <c r="AA952" s="53">
        <f t="shared" si="176"/>
        <v>0</v>
      </c>
      <c r="AB952" s="53">
        <f>IF(C952=A_Stammdaten!$B$12,D_SAV!$Q952-D_SAV!$AC952,HLOOKUP(A_Stammdaten!$B$12-1,$AD$4:$AJ$1000,ROW(C952)-3,FALSE)-$AC952)</f>
        <v>0</v>
      </c>
      <c r="AC952" s="53">
        <f>HLOOKUP(A_Stammdaten!$B$12,$AD$4:$AJ$1000,ROW(C952)-3,FALSE)</f>
        <v>0</v>
      </c>
      <c r="AD952" s="53">
        <f t="shared" si="167"/>
        <v>0</v>
      </c>
      <c r="AE952" s="53">
        <f t="shared" si="168"/>
        <v>0</v>
      </c>
      <c r="AF952" s="53">
        <f t="shared" si="169"/>
        <v>0</v>
      </c>
      <c r="AG952" s="53">
        <f t="shared" si="170"/>
        <v>0</v>
      </c>
      <c r="AH952" s="53">
        <f t="shared" si="171"/>
        <v>0</v>
      </c>
      <c r="AI952" s="53">
        <f t="shared" si="172"/>
        <v>0</v>
      </c>
      <c r="AJ952" s="53">
        <f t="shared" si="173"/>
        <v>0</v>
      </c>
    </row>
    <row r="953" spans="1:36" x14ac:dyDescent="0.25">
      <c r="A953" s="19"/>
      <c r="B953" s="19"/>
      <c r="C953" s="37"/>
      <c r="D953" s="19"/>
      <c r="E953" s="19"/>
      <c r="F953" s="19"/>
      <c r="G953" s="19"/>
      <c r="H953" s="19"/>
      <c r="I953" s="19"/>
      <c r="J953" s="19"/>
      <c r="K953" s="19"/>
      <c r="L953" s="19"/>
      <c r="M953" s="81">
        <f>IF(C953&gt;A_Stammdaten!$B$12,0,SUM(D953,E953,G953,I953:J953)-SUM(F953,H953,K953:L953))</f>
        <v>0</v>
      </c>
      <c r="N953" s="19"/>
      <c r="O953" s="19"/>
      <c r="P953" s="19"/>
      <c r="Q953" s="81">
        <f t="shared" si="174"/>
        <v>0</v>
      </c>
      <c r="R953" s="82">
        <f>IF(ISBLANK($B953),0,VLOOKUP($B953,Listen!$A$2:$C$45,2,FALSE))</f>
        <v>0</v>
      </c>
      <c r="S953" s="82">
        <f>IF(ISBLANK($B953),0,VLOOKUP($B953,Listen!$A$2:$C$45,3,FALSE))</f>
        <v>0</v>
      </c>
      <c r="T953" s="51">
        <f t="shared" si="166"/>
        <v>0</v>
      </c>
      <c r="U953" s="51">
        <f t="shared" si="175"/>
        <v>0</v>
      </c>
      <c r="V953" s="51">
        <f t="shared" si="175"/>
        <v>0</v>
      </c>
      <c r="W953" s="51">
        <f t="shared" si="175"/>
        <v>0</v>
      </c>
      <c r="X953" s="51">
        <f t="shared" si="175"/>
        <v>0</v>
      </c>
      <c r="Y953" s="51">
        <f t="shared" si="175"/>
        <v>0</v>
      </c>
      <c r="Z953" s="51">
        <f t="shared" si="175"/>
        <v>0</v>
      </c>
      <c r="AA953" s="53">
        <f t="shared" si="176"/>
        <v>0</v>
      </c>
      <c r="AB953" s="53">
        <f>IF(C953=A_Stammdaten!$B$12,D_SAV!$Q953-D_SAV!$AC953,HLOOKUP(A_Stammdaten!$B$12-1,$AD$4:$AJ$1000,ROW(C953)-3,FALSE)-$AC953)</f>
        <v>0</v>
      </c>
      <c r="AC953" s="53">
        <f>HLOOKUP(A_Stammdaten!$B$12,$AD$4:$AJ$1000,ROW(C953)-3,FALSE)</f>
        <v>0</v>
      </c>
      <c r="AD953" s="53">
        <f t="shared" si="167"/>
        <v>0</v>
      </c>
      <c r="AE953" s="53">
        <f t="shared" si="168"/>
        <v>0</v>
      </c>
      <c r="AF953" s="53">
        <f t="shared" si="169"/>
        <v>0</v>
      </c>
      <c r="AG953" s="53">
        <f t="shared" si="170"/>
        <v>0</v>
      </c>
      <c r="AH953" s="53">
        <f t="shared" si="171"/>
        <v>0</v>
      </c>
      <c r="AI953" s="53">
        <f t="shared" si="172"/>
        <v>0</v>
      </c>
      <c r="AJ953" s="53">
        <f t="shared" si="173"/>
        <v>0</v>
      </c>
    </row>
    <row r="954" spans="1:36" x14ac:dyDescent="0.25">
      <c r="A954" s="19"/>
      <c r="B954" s="19"/>
      <c r="C954" s="37"/>
      <c r="D954" s="19"/>
      <c r="E954" s="19"/>
      <c r="F954" s="19"/>
      <c r="G954" s="19"/>
      <c r="H954" s="19"/>
      <c r="I954" s="19"/>
      <c r="J954" s="19"/>
      <c r="K954" s="19"/>
      <c r="L954" s="19"/>
      <c r="M954" s="81">
        <f>IF(C954&gt;A_Stammdaten!$B$12,0,SUM(D954,E954,G954,I954:J954)-SUM(F954,H954,K954:L954))</f>
        <v>0</v>
      </c>
      <c r="N954" s="19"/>
      <c r="O954" s="19"/>
      <c r="P954" s="19"/>
      <c r="Q954" s="81">
        <f t="shared" si="174"/>
        <v>0</v>
      </c>
      <c r="R954" s="82">
        <f>IF(ISBLANK($B954),0,VLOOKUP($B954,Listen!$A$2:$C$45,2,FALSE))</f>
        <v>0</v>
      </c>
      <c r="S954" s="82">
        <f>IF(ISBLANK($B954),0,VLOOKUP($B954,Listen!$A$2:$C$45,3,FALSE))</f>
        <v>0</v>
      </c>
      <c r="T954" s="51">
        <f t="shared" si="166"/>
        <v>0</v>
      </c>
      <c r="U954" s="51">
        <f t="shared" si="175"/>
        <v>0</v>
      </c>
      <c r="V954" s="51">
        <f t="shared" si="175"/>
        <v>0</v>
      </c>
      <c r="W954" s="51">
        <f t="shared" si="175"/>
        <v>0</v>
      </c>
      <c r="X954" s="51">
        <f t="shared" si="175"/>
        <v>0</v>
      </c>
      <c r="Y954" s="51">
        <f t="shared" si="175"/>
        <v>0</v>
      </c>
      <c r="Z954" s="51">
        <f t="shared" si="175"/>
        <v>0</v>
      </c>
      <c r="AA954" s="53">
        <f t="shared" si="176"/>
        <v>0</v>
      </c>
      <c r="AB954" s="53">
        <f>IF(C954=A_Stammdaten!$B$12,D_SAV!$Q954-D_SAV!$AC954,HLOOKUP(A_Stammdaten!$B$12-1,$AD$4:$AJ$1000,ROW(C954)-3,FALSE)-$AC954)</f>
        <v>0</v>
      </c>
      <c r="AC954" s="53">
        <f>HLOOKUP(A_Stammdaten!$B$12,$AD$4:$AJ$1000,ROW(C954)-3,FALSE)</f>
        <v>0</v>
      </c>
      <c r="AD954" s="53">
        <f t="shared" si="167"/>
        <v>0</v>
      </c>
      <c r="AE954" s="53">
        <f t="shared" si="168"/>
        <v>0</v>
      </c>
      <c r="AF954" s="53">
        <f t="shared" si="169"/>
        <v>0</v>
      </c>
      <c r="AG954" s="53">
        <f t="shared" si="170"/>
        <v>0</v>
      </c>
      <c r="AH954" s="53">
        <f t="shared" si="171"/>
        <v>0</v>
      </c>
      <c r="AI954" s="53">
        <f t="shared" si="172"/>
        <v>0</v>
      </c>
      <c r="AJ954" s="53">
        <f t="shared" si="173"/>
        <v>0</v>
      </c>
    </row>
    <row r="955" spans="1:36" x14ac:dyDescent="0.25">
      <c r="A955" s="19"/>
      <c r="B955" s="19"/>
      <c r="C955" s="37"/>
      <c r="D955" s="19"/>
      <c r="E955" s="19"/>
      <c r="F955" s="19"/>
      <c r="G955" s="19"/>
      <c r="H955" s="19"/>
      <c r="I955" s="19"/>
      <c r="J955" s="19"/>
      <c r="K955" s="19"/>
      <c r="L955" s="19"/>
      <c r="M955" s="81">
        <f>IF(C955&gt;A_Stammdaten!$B$12,0,SUM(D955,E955,G955,I955:J955)-SUM(F955,H955,K955:L955))</f>
        <v>0</v>
      </c>
      <c r="N955" s="19"/>
      <c r="O955" s="19"/>
      <c r="P955" s="19"/>
      <c r="Q955" s="81">
        <f t="shared" si="174"/>
        <v>0</v>
      </c>
      <c r="R955" s="82">
        <f>IF(ISBLANK($B955),0,VLOOKUP($B955,Listen!$A$2:$C$45,2,FALSE))</f>
        <v>0</v>
      </c>
      <c r="S955" s="82">
        <f>IF(ISBLANK($B955),0,VLOOKUP($B955,Listen!$A$2:$C$45,3,FALSE))</f>
        <v>0</v>
      </c>
      <c r="T955" s="51">
        <f t="shared" si="166"/>
        <v>0</v>
      </c>
      <c r="U955" s="51">
        <f t="shared" si="175"/>
        <v>0</v>
      </c>
      <c r="V955" s="51">
        <f t="shared" si="175"/>
        <v>0</v>
      </c>
      <c r="W955" s="51">
        <f t="shared" si="175"/>
        <v>0</v>
      </c>
      <c r="X955" s="51">
        <f t="shared" si="175"/>
        <v>0</v>
      </c>
      <c r="Y955" s="51">
        <f t="shared" si="175"/>
        <v>0</v>
      </c>
      <c r="Z955" s="51">
        <f t="shared" si="175"/>
        <v>0</v>
      </c>
      <c r="AA955" s="53">
        <f t="shared" si="176"/>
        <v>0</v>
      </c>
      <c r="AB955" s="53">
        <f>IF(C955=A_Stammdaten!$B$12,D_SAV!$Q955-D_SAV!$AC955,HLOOKUP(A_Stammdaten!$B$12-1,$AD$4:$AJ$1000,ROW(C955)-3,FALSE)-$AC955)</f>
        <v>0</v>
      </c>
      <c r="AC955" s="53">
        <f>HLOOKUP(A_Stammdaten!$B$12,$AD$4:$AJ$1000,ROW(C955)-3,FALSE)</f>
        <v>0</v>
      </c>
      <c r="AD955" s="53">
        <f t="shared" si="167"/>
        <v>0</v>
      </c>
      <c r="AE955" s="53">
        <f t="shared" si="168"/>
        <v>0</v>
      </c>
      <c r="AF955" s="53">
        <f t="shared" si="169"/>
        <v>0</v>
      </c>
      <c r="AG955" s="53">
        <f t="shared" si="170"/>
        <v>0</v>
      </c>
      <c r="AH955" s="53">
        <f t="shared" si="171"/>
        <v>0</v>
      </c>
      <c r="AI955" s="53">
        <f t="shared" si="172"/>
        <v>0</v>
      </c>
      <c r="AJ955" s="53">
        <f t="shared" si="173"/>
        <v>0</v>
      </c>
    </row>
    <row r="956" spans="1:36" x14ac:dyDescent="0.25">
      <c r="A956" s="19"/>
      <c r="B956" s="19"/>
      <c r="C956" s="37"/>
      <c r="D956" s="19"/>
      <c r="E956" s="19"/>
      <c r="F956" s="19"/>
      <c r="G956" s="19"/>
      <c r="H956" s="19"/>
      <c r="I956" s="19"/>
      <c r="J956" s="19"/>
      <c r="K956" s="19"/>
      <c r="L956" s="19"/>
      <c r="M956" s="81">
        <f>IF(C956&gt;A_Stammdaten!$B$12,0,SUM(D956,E956,G956,I956:J956)-SUM(F956,H956,K956:L956))</f>
        <v>0</v>
      </c>
      <c r="N956" s="19"/>
      <c r="O956" s="19"/>
      <c r="P956" s="19"/>
      <c r="Q956" s="81">
        <f t="shared" si="174"/>
        <v>0</v>
      </c>
      <c r="R956" s="82">
        <f>IF(ISBLANK($B956),0,VLOOKUP($B956,Listen!$A$2:$C$45,2,FALSE))</f>
        <v>0</v>
      </c>
      <c r="S956" s="82">
        <f>IF(ISBLANK($B956),0,VLOOKUP($B956,Listen!$A$2:$C$45,3,FALSE))</f>
        <v>0</v>
      </c>
      <c r="T956" s="51">
        <f t="shared" si="166"/>
        <v>0</v>
      </c>
      <c r="U956" s="51">
        <f t="shared" si="175"/>
        <v>0</v>
      </c>
      <c r="V956" s="51">
        <f t="shared" si="175"/>
        <v>0</v>
      </c>
      <c r="W956" s="51">
        <f t="shared" si="175"/>
        <v>0</v>
      </c>
      <c r="X956" s="51">
        <f t="shared" si="175"/>
        <v>0</v>
      </c>
      <c r="Y956" s="51">
        <f t="shared" si="175"/>
        <v>0</v>
      </c>
      <c r="Z956" s="51">
        <f t="shared" si="175"/>
        <v>0</v>
      </c>
      <c r="AA956" s="53">
        <f t="shared" si="176"/>
        <v>0</v>
      </c>
      <c r="AB956" s="53">
        <f>IF(C956=A_Stammdaten!$B$12,D_SAV!$Q956-D_SAV!$AC956,HLOOKUP(A_Stammdaten!$B$12-1,$AD$4:$AJ$1000,ROW(C956)-3,FALSE)-$AC956)</f>
        <v>0</v>
      </c>
      <c r="AC956" s="53">
        <f>HLOOKUP(A_Stammdaten!$B$12,$AD$4:$AJ$1000,ROW(C956)-3,FALSE)</f>
        <v>0</v>
      </c>
      <c r="AD956" s="53">
        <f t="shared" si="167"/>
        <v>0</v>
      </c>
      <c r="AE956" s="53">
        <f t="shared" si="168"/>
        <v>0</v>
      </c>
      <c r="AF956" s="53">
        <f t="shared" si="169"/>
        <v>0</v>
      </c>
      <c r="AG956" s="53">
        <f t="shared" si="170"/>
        <v>0</v>
      </c>
      <c r="AH956" s="53">
        <f t="shared" si="171"/>
        <v>0</v>
      </c>
      <c r="AI956" s="53">
        <f t="shared" si="172"/>
        <v>0</v>
      </c>
      <c r="AJ956" s="53">
        <f t="shared" si="173"/>
        <v>0</v>
      </c>
    </row>
    <row r="957" spans="1:36" x14ac:dyDescent="0.25">
      <c r="A957" s="19"/>
      <c r="B957" s="19"/>
      <c r="C957" s="37"/>
      <c r="D957" s="19"/>
      <c r="E957" s="19"/>
      <c r="F957" s="19"/>
      <c r="G957" s="19"/>
      <c r="H957" s="19"/>
      <c r="I957" s="19"/>
      <c r="J957" s="19"/>
      <c r="K957" s="19"/>
      <c r="L957" s="19"/>
      <c r="M957" s="81">
        <f>IF(C957&gt;A_Stammdaten!$B$12,0,SUM(D957,E957,G957,I957:J957)-SUM(F957,H957,K957:L957))</f>
        <v>0</v>
      </c>
      <c r="N957" s="19"/>
      <c r="O957" s="19"/>
      <c r="P957" s="19"/>
      <c r="Q957" s="81">
        <f t="shared" si="174"/>
        <v>0</v>
      </c>
      <c r="R957" s="82">
        <f>IF(ISBLANK($B957),0,VLOOKUP($B957,Listen!$A$2:$C$45,2,FALSE))</f>
        <v>0</v>
      </c>
      <c r="S957" s="82">
        <f>IF(ISBLANK($B957),0,VLOOKUP($B957,Listen!$A$2:$C$45,3,FALSE))</f>
        <v>0</v>
      </c>
      <c r="T957" s="51">
        <f t="shared" si="166"/>
        <v>0</v>
      </c>
      <c r="U957" s="51">
        <f t="shared" si="175"/>
        <v>0</v>
      </c>
      <c r="V957" s="51">
        <f t="shared" si="175"/>
        <v>0</v>
      </c>
      <c r="W957" s="51">
        <f t="shared" si="175"/>
        <v>0</v>
      </c>
      <c r="X957" s="51">
        <f t="shared" si="175"/>
        <v>0</v>
      </c>
      <c r="Y957" s="51">
        <f t="shared" si="175"/>
        <v>0</v>
      </c>
      <c r="Z957" s="51">
        <f t="shared" si="175"/>
        <v>0</v>
      </c>
      <c r="AA957" s="53">
        <f t="shared" si="176"/>
        <v>0</v>
      </c>
      <c r="AB957" s="53">
        <f>IF(C957=A_Stammdaten!$B$12,D_SAV!$Q957-D_SAV!$AC957,HLOOKUP(A_Stammdaten!$B$12-1,$AD$4:$AJ$1000,ROW(C957)-3,FALSE)-$AC957)</f>
        <v>0</v>
      </c>
      <c r="AC957" s="53">
        <f>HLOOKUP(A_Stammdaten!$B$12,$AD$4:$AJ$1000,ROW(C957)-3,FALSE)</f>
        <v>0</v>
      </c>
      <c r="AD957" s="53">
        <f t="shared" si="167"/>
        <v>0</v>
      </c>
      <c r="AE957" s="53">
        <f t="shared" si="168"/>
        <v>0</v>
      </c>
      <c r="AF957" s="53">
        <f t="shared" si="169"/>
        <v>0</v>
      </c>
      <c r="AG957" s="53">
        <f t="shared" si="170"/>
        <v>0</v>
      </c>
      <c r="AH957" s="53">
        <f t="shared" si="171"/>
        <v>0</v>
      </c>
      <c r="AI957" s="53">
        <f t="shared" si="172"/>
        <v>0</v>
      </c>
      <c r="AJ957" s="53">
        <f t="shared" si="173"/>
        <v>0</v>
      </c>
    </row>
    <row r="958" spans="1:36" x14ac:dyDescent="0.25">
      <c r="A958" s="19"/>
      <c r="B958" s="19"/>
      <c r="C958" s="37"/>
      <c r="D958" s="19"/>
      <c r="E958" s="19"/>
      <c r="F958" s="19"/>
      <c r="G958" s="19"/>
      <c r="H958" s="19"/>
      <c r="I958" s="19"/>
      <c r="J958" s="19"/>
      <c r="K958" s="19"/>
      <c r="L958" s="19"/>
      <c r="M958" s="81">
        <f>IF(C958&gt;A_Stammdaten!$B$12,0,SUM(D958,E958,G958,I958:J958)-SUM(F958,H958,K958:L958))</f>
        <v>0</v>
      </c>
      <c r="N958" s="19"/>
      <c r="O958" s="19"/>
      <c r="P958" s="19"/>
      <c r="Q958" s="81">
        <f t="shared" si="174"/>
        <v>0</v>
      </c>
      <c r="R958" s="82">
        <f>IF(ISBLANK($B958),0,VLOOKUP($B958,Listen!$A$2:$C$45,2,FALSE))</f>
        <v>0</v>
      </c>
      <c r="S958" s="82">
        <f>IF(ISBLANK($B958),0,VLOOKUP($B958,Listen!$A$2:$C$45,3,FALSE))</f>
        <v>0</v>
      </c>
      <c r="T958" s="51">
        <f t="shared" si="166"/>
        <v>0</v>
      </c>
      <c r="U958" s="51">
        <f t="shared" si="175"/>
        <v>0</v>
      </c>
      <c r="V958" s="51">
        <f t="shared" si="175"/>
        <v>0</v>
      </c>
      <c r="W958" s="51">
        <f t="shared" si="175"/>
        <v>0</v>
      </c>
      <c r="X958" s="51">
        <f t="shared" si="175"/>
        <v>0</v>
      </c>
      <c r="Y958" s="51">
        <f t="shared" si="175"/>
        <v>0</v>
      </c>
      <c r="Z958" s="51">
        <f t="shared" si="175"/>
        <v>0</v>
      </c>
      <c r="AA958" s="53">
        <f t="shared" si="176"/>
        <v>0</v>
      </c>
      <c r="AB958" s="53">
        <f>IF(C958=A_Stammdaten!$B$12,D_SAV!$Q958-D_SAV!$AC958,HLOOKUP(A_Stammdaten!$B$12-1,$AD$4:$AJ$1000,ROW(C958)-3,FALSE)-$AC958)</f>
        <v>0</v>
      </c>
      <c r="AC958" s="53">
        <f>HLOOKUP(A_Stammdaten!$B$12,$AD$4:$AJ$1000,ROW(C958)-3,FALSE)</f>
        <v>0</v>
      </c>
      <c r="AD958" s="53">
        <f t="shared" si="167"/>
        <v>0</v>
      </c>
      <c r="AE958" s="53">
        <f t="shared" si="168"/>
        <v>0</v>
      </c>
      <c r="AF958" s="53">
        <f t="shared" si="169"/>
        <v>0</v>
      </c>
      <c r="AG958" s="53">
        <f t="shared" si="170"/>
        <v>0</v>
      </c>
      <c r="AH958" s="53">
        <f t="shared" si="171"/>
        <v>0</v>
      </c>
      <c r="AI958" s="53">
        <f t="shared" si="172"/>
        <v>0</v>
      </c>
      <c r="AJ958" s="53">
        <f t="shared" si="173"/>
        <v>0</v>
      </c>
    </row>
    <row r="959" spans="1:36" x14ac:dyDescent="0.25">
      <c r="A959" s="19"/>
      <c r="B959" s="19"/>
      <c r="C959" s="37"/>
      <c r="D959" s="19"/>
      <c r="E959" s="19"/>
      <c r="F959" s="19"/>
      <c r="G959" s="19"/>
      <c r="H959" s="19"/>
      <c r="I959" s="19"/>
      <c r="J959" s="19"/>
      <c r="K959" s="19"/>
      <c r="L959" s="19"/>
      <c r="M959" s="81">
        <f>IF(C959&gt;A_Stammdaten!$B$12,0,SUM(D959,E959,G959,I959:J959)-SUM(F959,H959,K959:L959))</f>
        <v>0</v>
      </c>
      <c r="N959" s="19"/>
      <c r="O959" s="19"/>
      <c r="P959" s="19"/>
      <c r="Q959" s="81">
        <f t="shared" si="174"/>
        <v>0</v>
      </c>
      <c r="R959" s="82">
        <f>IF(ISBLANK($B959),0,VLOOKUP($B959,Listen!$A$2:$C$45,2,FALSE))</f>
        <v>0</v>
      </c>
      <c r="S959" s="82">
        <f>IF(ISBLANK($B959),0,VLOOKUP($B959,Listen!$A$2:$C$45,3,FALSE))</f>
        <v>0</v>
      </c>
      <c r="T959" s="51">
        <f t="shared" si="166"/>
        <v>0</v>
      </c>
      <c r="U959" s="51">
        <f t="shared" si="175"/>
        <v>0</v>
      </c>
      <c r="V959" s="51">
        <f t="shared" si="175"/>
        <v>0</v>
      </c>
      <c r="W959" s="51">
        <f t="shared" si="175"/>
        <v>0</v>
      </c>
      <c r="X959" s="51">
        <f t="shared" si="175"/>
        <v>0</v>
      </c>
      <c r="Y959" s="51">
        <f t="shared" si="175"/>
        <v>0</v>
      </c>
      <c r="Z959" s="51">
        <f t="shared" si="175"/>
        <v>0</v>
      </c>
      <c r="AA959" s="53">
        <f t="shared" si="176"/>
        <v>0</v>
      </c>
      <c r="AB959" s="53">
        <f>IF(C959=A_Stammdaten!$B$12,D_SAV!$Q959-D_SAV!$AC959,HLOOKUP(A_Stammdaten!$B$12-1,$AD$4:$AJ$1000,ROW(C959)-3,FALSE)-$AC959)</f>
        <v>0</v>
      </c>
      <c r="AC959" s="53">
        <f>HLOOKUP(A_Stammdaten!$B$12,$AD$4:$AJ$1000,ROW(C959)-3,FALSE)</f>
        <v>0</v>
      </c>
      <c r="AD959" s="53">
        <f t="shared" si="167"/>
        <v>0</v>
      </c>
      <c r="AE959" s="53">
        <f t="shared" si="168"/>
        <v>0</v>
      </c>
      <c r="AF959" s="53">
        <f t="shared" si="169"/>
        <v>0</v>
      </c>
      <c r="AG959" s="53">
        <f t="shared" si="170"/>
        <v>0</v>
      </c>
      <c r="AH959" s="53">
        <f t="shared" si="171"/>
        <v>0</v>
      </c>
      <c r="AI959" s="53">
        <f t="shared" si="172"/>
        <v>0</v>
      </c>
      <c r="AJ959" s="53">
        <f t="shared" si="173"/>
        <v>0</v>
      </c>
    </row>
    <row r="960" spans="1:36" x14ac:dyDescent="0.25">
      <c r="A960" s="19"/>
      <c r="B960" s="19"/>
      <c r="C960" s="37"/>
      <c r="D960" s="19"/>
      <c r="E960" s="19"/>
      <c r="F960" s="19"/>
      <c r="G960" s="19"/>
      <c r="H960" s="19"/>
      <c r="I960" s="19"/>
      <c r="J960" s="19"/>
      <c r="K960" s="19"/>
      <c r="L960" s="19"/>
      <c r="M960" s="81">
        <f>IF(C960&gt;A_Stammdaten!$B$12,0,SUM(D960,E960,G960,I960:J960)-SUM(F960,H960,K960:L960))</f>
        <v>0</v>
      </c>
      <c r="N960" s="19"/>
      <c r="O960" s="19"/>
      <c r="P960" s="19"/>
      <c r="Q960" s="81">
        <f t="shared" si="174"/>
        <v>0</v>
      </c>
      <c r="R960" s="82">
        <f>IF(ISBLANK($B960),0,VLOOKUP($B960,Listen!$A$2:$C$45,2,FALSE))</f>
        <v>0</v>
      </c>
      <c r="S960" s="82">
        <f>IF(ISBLANK($B960),0,VLOOKUP($B960,Listen!$A$2:$C$45,3,FALSE))</f>
        <v>0</v>
      </c>
      <c r="T960" s="51">
        <f t="shared" si="166"/>
        <v>0</v>
      </c>
      <c r="U960" s="51">
        <f t="shared" si="175"/>
        <v>0</v>
      </c>
      <c r="V960" s="51">
        <f t="shared" si="175"/>
        <v>0</v>
      </c>
      <c r="W960" s="51">
        <f t="shared" si="175"/>
        <v>0</v>
      </c>
      <c r="X960" s="51">
        <f t="shared" si="175"/>
        <v>0</v>
      </c>
      <c r="Y960" s="51">
        <f t="shared" si="175"/>
        <v>0</v>
      </c>
      <c r="Z960" s="51">
        <f t="shared" ref="U960:Z1000" si="177">$R960</f>
        <v>0</v>
      </c>
      <c r="AA960" s="53">
        <f t="shared" si="176"/>
        <v>0</v>
      </c>
      <c r="AB960" s="53">
        <f>IF(C960=A_Stammdaten!$B$12,D_SAV!$Q960-D_SAV!$AC960,HLOOKUP(A_Stammdaten!$B$12-1,$AD$4:$AJ$1000,ROW(C960)-3,FALSE)-$AC960)</f>
        <v>0</v>
      </c>
      <c r="AC960" s="53">
        <f>HLOOKUP(A_Stammdaten!$B$12,$AD$4:$AJ$1000,ROW(C960)-3,FALSE)</f>
        <v>0</v>
      </c>
      <c r="AD960" s="53">
        <f t="shared" si="167"/>
        <v>0</v>
      </c>
      <c r="AE960" s="53">
        <f t="shared" si="168"/>
        <v>0</v>
      </c>
      <c r="AF960" s="53">
        <f t="shared" si="169"/>
        <v>0</v>
      </c>
      <c r="AG960" s="53">
        <f t="shared" si="170"/>
        <v>0</v>
      </c>
      <c r="AH960" s="53">
        <f t="shared" si="171"/>
        <v>0</v>
      </c>
      <c r="AI960" s="53">
        <f t="shared" si="172"/>
        <v>0</v>
      </c>
      <c r="AJ960" s="53">
        <f t="shared" si="173"/>
        <v>0</v>
      </c>
    </row>
    <row r="961" spans="1:36" x14ac:dyDescent="0.25">
      <c r="A961" s="19"/>
      <c r="B961" s="19"/>
      <c r="C961" s="37"/>
      <c r="D961" s="19"/>
      <c r="E961" s="19"/>
      <c r="F961" s="19"/>
      <c r="G961" s="19"/>
      <c r="H961" s="19"/>
      <c r="I961" s="19"/>
      <c r="J961" s="19"/>
      <c r="K961" s="19"/>
      <c r="L961" s="19"/>
      <c r="M961" s="81">
        <f>IF(C961&gt;A_Stammdaten!$B$12,0,SUM(D961,E961,G961,I961:J961)-SUM(F961,H961,K961:L961))</f>
        <v>0</v>
      </c>
      <c r="N961" s="19"/>
      <c r="O961" s="19"/>
      <c r="P961" s="19"/>
      <c r="Q961" s="81">
        <f t="shared" si="174"/>
        <v>0</v>
      </c>
      <c r="R961" s="82">
        <f>IF(ISBLANK($B961),0,VLOOKUP($B961,Listen!$A$2:$C$45,2,FALSE))</f>
        <v>0</v>
      </c>
      <c r="S961" s="82">
        <f>IF(ISBLANK($B961),0,VLOOKUP($B961,Listen!$A$2:$C$45,3,FALSE))</f>
        <v>0</v>
      </c>
      <c r="T961" s="51">
        <f t="shared" si="166"/>
        <v>0</v>
      </c>
      <c r="U961" s="51">
        <f t="shared" si="177"/>
        <v>0</v>
      </c>
      <c r="V961" s="51">
        <f t="shared" si="177"/>
        <v>0</v>
      </c>
      <c r="W961" s="51">
        <f t="shared" si="177"/>
        <v>0</v>
      </c>
      <c r="X961" s="51">
        <f t="shared" si="177"/>
        <v>0</v>
      </c>
      <c r="Y961" s="51">
        <f t="shared" si="177"/>
        <v>0</v>
      </c>
      <c r="Z961" s="51">
        <f t="shared" si="177"/>
        <v>0</v>
      </c>
      <c r="AA961" s="53">
        <f t="shared" si="176"/>
        <v>0</v>
      </c>
      <c r="AB961" s="53">
        <f>IF(C961=A_Stammdaten!$B$12,D_SAV!$Q961-D_SAV!$AC961,HLOOKUP(A_Stammdaten!$B$12-1,$AD$4:$AJ$1000,ROW(C961)-3,FALSE)-$AC961)</f>
        <v>0</v>
      </c>
      <c r="AC961" s="53">
        <f>HLOOKUP(A_Stammdaten!$B$12,$AD$4:$AJ$1000,ROW(C961)-3,FALSE)</f>
        <v>0</v>
      </c>
      <c r="AD961" s="53">
        <f t="shared" si="167"/>
        <v>0</v>
      </c>
      <c r="AE961" s="53">
        <f t="shared" si="168"/>
        <v>0</v>
      </c>
      <c r="AF961" s="53">
        <f t="shared" si="169"/>
        <v>0</v>
      </c>
      <c r="AG961" s="53">
        <f t="shared" si="170"/>
        <v>0</v>
      </c>
      <c r="AH961" s="53">
        <f t="shared" si="171"/>
        <v>0</v>
      </c>
      <c r="AI961" s="53">
        <f t="shared" si="172"/>
        <v>0</v>
      </c>
      <c r="AJ961" s="53">
        <f t="shared" si="173"/>
        <v>0</v>
      </c>
    </row>
    <row r="962" spans="1:36" x14ac:dyDescent="0.25">
      <c r="A962" s="19"/>
      <c r="B962" s="19"/>
      <c r="C962" s="37"/>
      <c r="D962" s="19"/>
      <c r="E962" s="19"/>
      <c r="F962" s="19"/>
      <c r="G962" s="19"/>
      <c r="H962" s="19"/>
      <c r="I962" s="19"/>
      <c r="J962" s="19"/>
      <c r="K962" s="19"/>
      <c r="L962" s="19"/>
      <c r="M962" s="81">
        <f>IF(C962&gt;A_Stammdaten!$B$12,0,SUM(D962,E962,G962,I962:J962)-SUM(F962,H962,K962:L962))</f>
        <v>0</v>
      </c>
      <c r="N962" s="19"/>
      <c r="O962" s="19"/>
      <c r="P962" s="19"/>
      <c r="Q962" s="81">
        <f t="shared" si="174"/>
        <v>0</v>
      </c>
      <c r="R962" s="82">
        <f>IF(ISBLANK($B962),0,VLOOKUP($B962,Listen!$A$2:$C$45,2,FALSE))</f>
        <v>0</v>
      </c>
      <c r="S962" s="82">
        <f>IF(ISBLANK($B962),0,VLOOKUP($B962,Listen!$A$2:$C$45,3,FALSE))</f>
        <v>0</v>
      </c>
      <c r="T962" s="51">
        <f t="shared" si="166"/>
        <v>0</v>
      </c>
      <c r="U962" s="51">
        <f t="shared" si="177"/>
        <v>0</v>
      </c>
      <c r="V962" s="51">
        <f t="shared" si="177"/>
        <v>0</v>
      </c>
      <c r="W962" s="51">
        <f t="shared" si="177"/>
        <v>0</v>
      </c>
      <c r="X962" s="51">
        <f t="shared" si="177"/>
        <v>0</v>
      </c>
      <c r="Y962" s="51">
        <f t="shared" si="177"/>
        <v>0</v>
      </c>
      <c r="Z962" s="51">
        <f t="shared" si="177"/>
        <v>0</v>
      </c>
      <c r="AA962" s="53">
        <f t="shared" si="176"/>
        <v>0</v>
      </c>
      <c r="AB962" s="53">
        <f>IF(C962=A_Stammdaten!$B$12,D_SAV!$Q962-D_SAV!$AC962,HLOOKUP(A_Stammdaten!$B$12-1,$AD$4:$AJ$1000,ROW(C962)-3,FALSE)-$AC962)</f>
        <v>0</v>
      </c>
      <c r="AC962" s="53">
        <f>HLOOKUP(A_Stammdaten!$B$12,$AD$4:$AJ$1000,ROW(C962)-3,FALSE)</f>
        <v>0</v>
      </c>
      <c r="AD962" s="53">
        <f t="shared" si="167"/>
        <v>0</v>
      </c>
      <c r="AE962" s="53">
        <f t="shared" si="168"/>
        <v>0</v>
      </c>
      <c r="AF962" s="53">
        <f t="shared" si="169"/>
        <v>0</v>
      </c>
      <c r="AG962" s="53">
        <f t="shared" si="170"/>
        <v>0</v>
      </c>
      <c r="AH962" s="53">
        <f t="shared" si="171"/>
        <v>0</v>
      </c>
      <c r="AI962" s="53">
        <f t="shared" si="172"/>
        <v>0</v>
      </c>
      <c r="AJ962" s="53">
        <f t="shared" si="173"/>
        <v>0</v>
      </c>
    </row>
    <row r="963" spans="1:36" x14ac:dyDescent="0.25">
      <c r="A963" s="19"/>
      <c r="B963" s="19"/>
      <c r="C963" s="37"/>
      <c r="D963" s="19"/>
      <c r="E963" s="19"/>
      <c r="F963" s="19"/>
      <c r="G963" s="19"/>
      <c r="H963" s="19"/>
      <c r="I963" s="19"/>
      <c r="J963" s="19"/>
      <c r="K963" s="19"/>
      <c r="L963" s="19"/>
      <c r="M963" s="81">
        <f>IF(C963&gt;A_Stammdaten!$B$12,0,SUM(D963,E963,G963,I963:J963)-SUM(F963,H963,K963:L963))</f>
        <v>0</v>
      </c>
      <c r="N963" s="19"/>
      <c r="O963" s="19"/>
      <c r="P963" s="19"/>
      <c r="Q963" s="81">
        <f t="shared" si="174"/>
        <v>0</v>
      </c>
      <c r="R963" s="82">
        <f>IF(ISBLANK($B963),0,VLOOKUP($B963,Listen!$A$2:$C$45,2,FALSE))</f>
        <v>0</v>
      </c>
      <c r="S963" s="82">
        <f>IF(ISBLANK($B963),0,VLOOKUP($B963,Listen!$A$2:$C$45,3,FALSE))</f>
        <v>0</v>
      </c>
      <c r="T963" s="51">
        <f t="shared" si="166"/>
        <v>0</v>
      </c>
      <c r="U963" s="51">
        <f t="shared" si="177"/>
        <v>0</v>
      </c>
      <c r="V963" s="51">
        <f t="shared" si="177"/>
        <v>0</v>
      </c>
      <c r="W963" s="51">
        <f t="shared" si="177"/>
        <v>0</v>
      </c>
      <c r="X963" s="51">
        <f t="shared" si="177"/>
        <v>0</v>
      </c>
      <c r="Y963" s="51">
        <f t="shared" si="177"/>
        <v>0</v>
      </c>
      <c r="Z963" s="51">
        <f t="shared" si="177"/>
        <v>0</v>
      </c>
      <c r="AA963" s="53">
        <f t="shared" si="176"/>
        <v>0</v>
      </c>
      <c r="AB963" s="53">
        <f>IF(C963=A_Stammdaten!$B$12,D_SAV!$Q963-D_SAV!$AC963,HLOOKUP(A_Stammdaten!$B$12-1,$AD$4:$AJ$1000,ROW(C963)-3,FALSE)-$AC963)</f>
        <v>0</v>
      </c>
      <c r="AC963" s="53">
        <f>HLOOKUP(A_Stammdaten!$B$12,$AD$4:$AJ$1000,ROW(C963)-3,FALSE)</f>
        <v>0</v>
      </c>
      <c r="AD963" s="53">
        <f t="shared" si="167"/>
        <v>0</v>
      </c>
      <c r="AE963" s="53">
        <f t="shared" si="168"/>
        <v>0</v>
      </c>
      <c r="AF963" s="53">
        <f t="shared" si="169"/>
        <v>0</v>
      </c>
      <c r="AG963" s="53">
        <f t="shared" si="170"/>
        <v>0</v>
      </c>
      <c r="AH963" s="53">
        <f t="shared" si="171"/>
        <v>0</v>
      </c>
      <c r="AI963" s="53">
        <f t="shared" si="172"/>
        <v>0</v>
      </c>
      <c r="AJ963" s="53">
        <f t="shared" si="173"/>
        <v>0</v>
      </c>
    </row>
    <row r="964" spans="1:36" x14ac:dyDescent="0.25">
      <c r="A964" s="19"/>
      <c r="B964" s="19"/>
      <c r="C964" s="37"/>
      <c r="D964" s="19"/>
      <c r="E964" s="19"/>
      <c r="F964" s="19"/>
      <c r="G964" s="19"/>
      <c r="H964" s="19"/>
      <c r="I964" s="19"/>
      <c r="J964" s="19"/>
      <c r="K964" s="19"/>
      <c r="L964" s="19"/>
      <c r="M964" s="81">
        <f>IF(C964&gt;A_Stammdaten!$B$12,0,SUM(D964,E964,G964,I964:J964)-SUM(F964,H964,K964:L964))</f>
        <v>0</v>
      </c>
      <c r="N964" s="19"/>
      <c r="O964" s="19"/>
      <c r="P964" s="19"/>
      <c r="Q964" s="81">
        <f t="shared" si="174"/>
        <v>0</v>
      </c>
      <c r="R964" s="82">
        <f>IF(ISBLANK($B964),0,VLOOKUP($B964,Listen!$A$2:$C$45,2,FALSE))</f>
        <v>0</v>
      </c>
      <c r="S964" s="82">
        <f>IF(ISBLANK($B964),0,VLOOKUP($B964,Listen!$A$2:$C$45,3,FALSE))</f>
        <v>0</v>
      </c>
      <c r="T964" s="51">
        <f t="shared" si="166"/>
        <v>0</v>
      </c>
      <c r="U964" s="51">
        <f t="shared" si="177"/>
        <v>0</v>
      </c>
      <c r="V964" s="51">
        <f t="shared" si="177"/>
        <v>0</v>
      </c>
      <c r="W964" s="51">
        <f t="shared" si="177"/>
        <v>0</v>
      </c>
      <c r="X964" s="51">
        <f t="shared" si="177"/>
        <v>0</v>
      </c>
      <c r="Y964" s="51">
        <f t="shared" si="177"/>
        <v>0</v>
      </c>
      <c r="Z964" s="51">
        <f t="shared" si="177"/>
        <v>0</v>
      </c>
      <c r="AA964" s="53">
        <f t="shared" si="176"/>
        <v>0</v>
      </c>
      <c r="AB964" s="53">
        <f>IF(C964=A_Stammdaten!$B$12,D_SAV!$Q964-D_SAV!$AC964,HLOOKUP(A_Stammdaten!$B$12-1,$AD$4:$AJ$1000,ROW(C964)-3,FALSE)-$AC964)</f>
        <v>0</v>
      </c>
      <c r="AC964" s="53">
        <f>HLOOKUP(A_Stammdaten!$B$12,$AD$4:$AJ$1000,ROW(C964)-3,FALSE)</f>
        <v>0</v>
      </c>
      <c r="AD964" s="53">
        <f t="shared" si="167"/>
        <v>0</v>
      </c>
      <c r="AE964" s="53">
        <f t="shared" si="168"/>
        <v>0</v>
      </c>
      <c r="AF964" s="53">
        <f t="shared" si="169"/>
        <v>0</v>
      </c>
      <c r="AG964" s="53">
        <f t="shared" si="170"/>
        <v>0</v>
      </c>
      <c r="AH964" s="53">
        <f t="shared" si="171"/>
        <v>0</v>
      </c>
      <c r="AI964" s="53">
        <f t="shared" si="172"/>
        <v>0</v>
      </c>
      <c r="AJ964" s="53">
        <f t="shared" si="173"/>
        <v>0</v>
      </c>
    </row>
    <row r="965" spans="1:36" x14ac:dyDescent="0.25">
      <c r="A965" s="19"/>
      <c r="B965" s="19"/>
      <c r="C965" s="37"/>
      <c r="D965" s="19"/>
      <c r="E965" s="19"/>
      <c r="F965" s="19"/>
      <c r="G965" s="19"/>
      <c r="H965" s="19"/>
      <c r="I965" s="19"/>
      <c r="J965" s="19"/>
      <c r="K965" s="19"/>
      <c r="L965" s="19"/>
      <c r="M965" s="81">
        <f>IF(C965&gt;A_Stammdaten!$B$12,0,SUM(D965,E965,G965,I965:J965)-SUM(F965,H965,K965:L965))</f>
        <v>0</v>
      </c>
      <c r="N965" s="19"/>
      <c r="O965" s="19"/>
      <c r="P965" s="19"/>
      <c r="Q965" s="81">
        <f t="shared" si="174"/>
        <v>0</v>
      </c>
      <c r="R965" s="82">
        <f>IF(ISBLANK($B965),0,VLOOKUP($B965,Listen!$A$2:$C$45,2,FALSE))</f>
        <v>0</v>
      </c>
      <c r="S965" s="82">
        <f>IF(ISBLANK($B965),0,VLOOKUP($B965,Listen!$A$2:$C$45,3,FALSE))</f>
        <v>0</v>
      </c>
      <c r="T965" s="51">
        <f t="shared" ref="T965:T1000" si="178">$R965</f>
        <v>0</v>
      </c>
      <c r="U965" s="51">
        <f t="shared" si="177"/>
        <v>0</v>
      </c>
      <c r="V965" s="51">
        <f t="shared" si="177"/>
        <v>0</v>
      </c>
      <c r="W965" s="51">
        <f t="shared" si="177"/>
        <v>0</v>
      </c>
      <c r="X965" s="51">
        <f t="shared" si="177"/>
        <v>0</v>
      </c>
      <c r="Y965" s="51">
        <f t="shared" si="177"/>
        <v>0</v>
      </c>
      <c r="Z965" s="51">
        <f t="shared" si="177"/>
        <v>0</v>
      </c>
      <c r="AA965" s="53">
        <f t="shared" si="176"/>
        <v>0</v>
      </c>
      <c r="AB965" s="53">
        <f>IF(C965=A_Stammdaten!$B$12,D_SAV!$Q965-D_SAV!$AC965,HLOOKUP(A_Stammdaten!$B$12-1,$AD$4:$AJ$1000,ROW(C965)-3,FALSE)-$AC965)</f>
        <v>0</v>
      </c>
      <c r="AC965" s="53">
        <f>HLOOKUP(A_Stammdaten!$B$12,$AD$4:$AJ$1000,ROW(C965)-3,FALSE)</f>
        <v>0</v>
      </c>
      <c r="AD965" s="53">
        <f t="shared" ref="AD965:AD1000" si="179">IF(OR($C965=0,$Q965=0),0,IF($C965&lt;=AD$4,$Q965-$Q965/T965*(AD$4-$C965+1),0))</f>
        <v>0</v>
      </c>
      <c r="AE965" s="53">
        <f t="shared" ref="AE965:AE1000" si="180">IF(OR($C965=0,$Q965=0,U965-(AE$4-$C965)=0),0,IF($C965&lt;AE$4,AD965-AD965/(U965-(AE$4-$C965)),IF($C965=AE$4,$Q965-$Q965/U965,0)))</f>
        <v>0</v>
      </c>
      <c r="AF965" s="53">
        <f t="shared" ref="AF965:AF1000" si="181">IF(OR($C965=0,$Q965=0,V965-(AF$4-$C965)=0),0,IF($C965&lt;AF$4,AE965-AE965/(V965-(AF$4-$C965)),IF($C965=AF$4,$Q965-$Q965/V965,0)))</f>
        <v>0</v>
      </c>
      <c r="AG965" s="53">
        <f t="shared" ref="AG965:AG1000" si="182">IF(OR($C965=0,$Q965=0,W965-(AG$4-$C965)=0),0,IF($C965&lt;AG$4,AF965-AF965/(W965-(AG$4-$C965)),IF($C965=AG$4,$Q965-$Q965/W965,0)))</f>
        <v>0</v>
      </c>
      <c r="AH965" s="53">
        <f t="shared" ref="AH965:AH1000" si="183">IF(OR($C965=0,$Q965=0,X965-(AH$4-$C965)=0),0,IF($C965&lt;AH$4,AG965-AG965/(X965-(AH$4-$C965)),IF($C965=AH$4,$Q965-$Q965/X965,0)))</f>
        <v>0</v>
      </c>
      <c r="AI965" s="53">
        <f t="shared" ref="AI965:AI1000" si="184">IF(OR($C965=0,$Q965=0,Y965-(AI$4-$C965)=0),0,IF($C965&lt;AI$4,AH965-AH965/(Y965-(AI$4-$C965)),IF($C965=AI$4,$Q965-$Q965/Y965,0)))</f>
        <v>0</v>
      </c>
      <c r="AJ965" s="53">
        <f t="shared" ref="AJ965:AJ1000" si="185">IF(OR($C965=0,$Q965=0,Z965-(AJ$4-$C965)=0),0,IF($C965&lt;AJ$4,AI965-AI965/(Z965-(AJ$4-$C965)),IF($C965=AJ$4,$Q965-$Q965/Z965,0)))</f>
        <v>0</v>
      </c>
    </row>
    <row r="966" spans="1:36" x14ac:dyDescent="0.25">
      <c r="A966" s="19"/>
      <c r="B966" s="19"/>
      <c r="C966" s="37"/>
      <c r="D966" s="19"/>
      <c r="E966" s="19"/>
      <c r="F966" s="19"/>
      <c r="G966" s="19"/>
      <c r="H966" s="19"/>
      <c r="I966" s="19"/>
      <c r="J966" s="19"/>
      <c r="K966" s="19"/>
      <c r="L966" s="19"/>
      <c r="M966" s="81">
        <f>IF(C966&gt;A_Stammdaten!$B$12,0,SUM(D966,E966,G966,I966:J966)-SUM(F966,H966,K966:L966))</f>
        <v>0</v>
      </c>
      <c r="N966" s="19"/>
      <c r="O966" s="19"/>
      <c r="P966" s="19"/>
      <c r="Q966" s="81">
        <f t="shared" ref="Q966:Q1000" si="186">M966-N966-O966</f>
        <v>0</v>
      </c>
      <c r="R966" s="82">
        <f>IF(ISBLANK($B966),0,VLOOKUP($B966,Listen!$A$2:$C$45,2,FALSE))</f>
        <v>0</v>
      </c>
      <c r="S966" s="82">
        <f>IF(ISBLANK($B966),0,VLOOKUP($B966,Listen!$A$2:$C$45,3,FALSE))</f>
        <v>0</v>
      </c>
      <c r="T966" s="51">
        <f t="shared" si="178"/>
        <v>0</v>
      </c>
      <c r="U966" s="51">
        <f t="shared" si="177"/>
        <v>0</v>
      </c>
      <c r="V966" s="51">
        <f t="shared" si="177"/>
        <v>0</v>
      </c>
      <c r="W966" s="51">
        <f t="shared" si="177"/>
        <v>0</v>
      </c>
      <c r="X966" s="51">
        <f t="shared" si="177"/>
        <v>0</v>
      </c>
      <c r="Y966" s="51">
        <f t="shared" si="177"/>
        <v>0</v>
      </c>
      <c r="Z966" s="51">
        <f t="shared" si="177"/>
        <v>0</v>
      </c>
      <c r="AA966" s="53">
        <f t="shared" si="176"/>
        <v>0</v>
      </c>
      <c r="AB966" s="53">
        <f>IF(C966=A_Stammdaten!$B$12,D_SAV!$Q966-D_SAV!$AC966,HLOOKUP(A_Stammdaten!$B$12-1,$AD$4:$AJ$1000,ROW(C966)-3,FALSE)-$AC966)</f>
        <v>0</v>
      </c>
      <c r="AC966" s="53">
        <f>HLOOKUP(A_Stammdaten!$B$12,$AD$4:$AJ$1000,ROW(C966)-3,FALSE)</f>
        <v>0</v>
      </c>
      <c r="AD966" s="53">
        <f t="shared" si="179"/>
        <v>0</v>
      </c>
      <c r="AE966" s="53">
        <f t="shared" si="180"/>
        <v>0</v>
      </c>
      <c r="AF966" s="53">
        <f t="shared" si="181"/>
        <v>0</v>
      </c>
      <c r="AG966" s="53">
        <f t="shared" si="182"/>
        <v>0</v>
      </c>
      <c r="AH966" s="53">
        <f t="shared" si="183"/>
        <v>0</v>
      </c>
      <c r="AI966" s="53">
        <f t="shared" si="184"/>
        <v>0</v>
      </c>
      <c r="AJ966" s="53">
        <f t="shared" si="185"/>
        <v>0</v>
      </c>
    </row>
    <row r="967" spans="1:36" x14ac:dyDescent="0.25">
      <c r="A967" s="19"/>
      <c r="B967" s="19"/>
      <c r="C967" s="37"/>
      <c r="D967" s="19"/>
      <c r="E967" s="19"/>
      <c r="F967" s="19"/>
      <c r="G967" s="19"/>
      <c r="H967" s="19"/>
      <c r="I967" s="19"/>
      <c r="J967" s="19"/>
      <c r="K967" s="19"/>
      <c r="L967" s="19"/>
      <c r="M967" s="81">
        <f>IF(C967&gt;A_Stammdaten!$B$12,0,SUM(D967,E967,G967,I967:J967)-SUM(F967,H967,K967:L967))</f>
        <v>0</v>
      </c>
      <c r="N967" s="19"/>
      <c r="O967" s="19"/>
      <c r="P967" s="19"/>
      <c r="Q967" s="81">
        <f t="shared" si="186"/>
        <v>0</v>
      </c>
      <c r="R967" s="82">
        <f>IF(ISBLANK($B967),0,VLOOKUP($B967,Listen!$A$2:$C$45,2,FALSE))</f>
        <v>0</v>
      </c>
      <c r="S967" s="82">
        <f>IF(ISBLANK($B967),0,VLOOKUP($B967,Listen!$A$2:$C$45,3,FALSE))</f>
        <v>0</v>
      </c>
      <c r="T967" s="51">
        <f t="shared" si="178"/>
        <v>0</v>
      </c>
      <c r="U967" s="51">
        <f t="shared" si="177"/>
        <v>0</v>
      </c>
      <c r="V967" s="51">
        <f t="shared" si="177"/>
        <v>0</v>
      </c>
      <c r="W967" s="51">
        <f t="shared" si="177"/>
        <v>0</v>
      </c>
      <c r="X967" s="51">
        <f t="shared" si="177"/>
        <v>0</v>
      </c>
      <c r="Y967" s="51">
        <f t="shared" si="177"/>
        <v>0</v>
      </c>
      <c r="Z967" s="51">
        <f t="shared" si="177"/>
        <v>0</v>
      </c>
      <c r="AA967" s="53">
        <f t="shared" si="176"/>
        <v>0</v>
      </c>
      <c r="AB967" s="53">
        <f>IF(C967=A_Stammdaten!$B$12,D_SAV!$Q967-D_SAV!$AC967,HLOOKUP(A_Stammdaten!$B$12-1,$AD$4:$AJ$1000,ROW(C967)-3,FALSE)-$AC967)</f>
        <v>0</v>
      </c>
      <c r="AC967" s="53">
        <f>HLOOKUP(A_Stammdaten!$B$12,$AD$4:$AJ$1000,ROW(C967)-3,FALSE)</f>
        <v>0</v>
      </c>
      <c r="AD967" s="53">
        <f t="shared" si="179"/>
        <v>0</v>
      </c>
      <c r="AE967" s="53">
        <f t="shared" si="180"/>
        <v>0</v>
      </c>
      <c r="AF967" s="53">
        <f t="shared" si="181"/>
        <v>0</v>
      </c>
      <c r="AG967" s="53">
        <f t="shared" si="182"/>
        <v>0</v>
      </c>
      <c r="AH967" s="53">
        <f t="shared" si="183"/>
        <v>0</v>
      </c>
      <c r="AI967" s="53">
        <f t="shared" si="184"/>
        <v>0</v>
      </c>
      <c r="AJ967" s="53">
        <f t="shared" si="185"/>
        <v>0</v>
      </c>
    </row>
    <row r="968" spans="1:36" x14ac:dyDescent="0.25">
      <c r="A968" s="19"/>
      <c r="B968" s="19"/>
      <c r="C968" s="37"/>
      <c r="D968" s="19"/>
      <c r="E968" s="19"/>
      <c r="F968" s="19"/>
      <c r="G968" s="19"/>
      <c r="H968" s="19"/>
      <c r="I968" s="19"/>
      <c r="J968" s="19"/>
      <c r="K968" s="19"/>
      <c r="L968" s="19"/>
      <c r="M968" s="81">
        <f>IF(C968&gt;A_Stammdaten!$B$12,0,SUM(D968,E968,G968,I968:J968)-SUM(F968,H968,K968:L968))</f>
        <v>0</v>
      </c>
      <c r="N968" s="19"/>
      <c r="O968" s="19"/>
      <c r="P968" s="19"/>
      <c r="Q968" s="81">
        <f t="shared" si="186"/>
        <v>0</v>
      </c>
      <c r="R968" s="82">
        <f>IF(ISBLANK($B968),0,VLOOKUP($B968,Listen!$A$2:$C$45,2,FALSE))</f>
        <v>0</v>
      </c>
      <c r="S968" s="82">
        <f>IF(ISBLANK($B968),0,VLOOKUP($B968,Listen!$A$2:$C$45,3,FALSE))</f>
        <v>0</v>
      </c>
      <c r="T968" s="51">
        <f t="shared" si="178"/>
        <v>0</v>
      </c>
      <c r="U968" s="51">
        <f t="shared" si="177"/>
        <v>0</v>
      </c>
      <c r="V968" s="51">
        <f t="shared" si="177"/>
        <v>0</v>
      </c>
      <c r="W968" s="51">
        <f t="shared" si="177"/>
        <v>0</v>
      </c>
      <c r="X968" s="51">
        <f t="shared" si="177"/>
        <v>0</v>
      </c>
      <c r="Y968" s="51">
        <f t="shared" si="177"/>
        <v>0</v>
      </c>
      <c r="Z968" s="51">
        <f t="shared" si="177"/>
        <v>0</v>
      </c>
      <c r="AA968" s="53">
        <f t="shared" si="176"/>
        <v>0</v>
      </c>
      <c r="AB968" s="53">
        <f>IF(C968=A_Stammdaten!$B$12,D_SAV!$Q968-D_SAV!$AC968,HLOOKUP(A_Stammdaten!$B$12-1,$AD$4:$AJ$1000,ROW(C968)-3,FALSE)-$AC968)</f>
        <v>0</v>
      </c>
      <c r="AC968" s="53">
        <f>HLOOKUP(A_Stammdaten!$B$12,$AD$4:$AJ$1000,ROW(C968)-3,FALSE)</f>
        <v>0</v>
      </c>
      <c r="AD968" s="53">
        <f t="shared" si="179"/>
        <v>0</v>
      </c>
      <c r="AE968" s="53">
        <f t="shared" si="180"/>
        <v>0</v>
      </c>
      <c r="AF968" s="53">
        <f t="shared" si="181"/>
        <v>0</v>
      </c>
      <c r="AG968" s="53">
        <f t="shared" si="182"/>
        <v>0</v>
      </c>
      <c r="AH968" s="53">
        <f t="shared" si="183"/>
        <v>0</v>
      </c>
      <c r="AI968" s="53">
        <f t="shared" si="184"/>
        <v>0</v>
      </c>
      <c r="AJ968" s="53">
        <f t="shared" si="185"/>
        <v>0</v>
      </c>
    </row>
    <row r="969" spans="1:36" x14ac:dyDescent="0.25">
      <c r="A969" s="19"/>
      <c r="B969" s="19"/>
      <c r="C969" s="37"/>
      <c r="D969" s="19"/>
      <c r="E969" s="19"/>
      <c r="F969" s="19"/>
      <c r="G969" s="19"/>
      <c r="H969" s="19"/>
      <c r="I969" s="19"/>
      <c r="J969" s="19"/>
      <c r="K969" s="19"/>
      <c r="L969" s="19"/>
      <c r="M969" s="81">
        <f>IF(C969&gt;A_Stammdaten!$B$12,0,SUM(D969,E969,G969,I969:J969)-SUM(F969,H969,K969:L969))</f>
        <v>0</v>
      </c>
      <c r="N969" s="19"/>
      <c r="O969" s="19"/>
      <c r="P969" s="19"/>
      <c r="Q969" s="81">
        <f t="shared" si="186"/>
        <v>0</v>
      </c>
      <c r="R969" s="82">
        <f>IF(ISBLANK($B969),0,VLOOKUP($B969,Listen!$A$2:$C$45,2,FALSE))</f>
        <v>0</v>
      </c>
      <c r="S969" s="82">
        <f>IF(ISBLANK($B969),0,VLOOKUP($B969,Listen!$A$2:$C$45,3,FALSE))</f>
        <v>0</v>
      </c>
      <c r="T969" s="51">
        <f t="shared" si="178"/>
        <v>0</v>
      </c>
      <c r="U969" s="51">
        <f t="shared" si="177"/>
        <v>0</v>
      </c>
      <c r="V969" s="51">
        <f t="shared" si="177"/>
        <v>0</v>
      </c>
      <c r="W969" s="51">
        <f t="shared" si="177"/>
        <v>0</v>
      </c>
      <c r="X969" s="51">
        <f t="shared" si="177"/>
        <v>0</v>
      </c>
      <c r="Y969" s="51">
        <f t="shared" si="177"/>
        <v>0</v>
      </c>
      <c r="Z969" s="51">
        <f t="shared" si="177"/>
        <v>0</v>
      </c>
      <c r="AA969" s="53">
        <f t="shared" si="176"/>
        <v>0</v>
      </c>
      <c r="AB969" s="53">
        <f>IF(C969=A_Stammdaten!$B$12,D_SAV!$Q969-D_SAV!$AC969,HLOOKUP(A_Stammdaten!$B$12-1,$AD$4:$AJ$1000,ROW(C969)-3,FALSE)-$AC969)</f>
        <v>0</v>
      </c>
      <c r="AC969" s="53">
        <f>HLOOKUP(A_Stammdaten!$B$12,$AD$4:$AJ$1000,ROW(C969)-3,FALSE)</f>
        <v>0</v>
      </c>
      <c r="AD969" s="53">
        <f t="shared" si="179"/>
        <v>0</v>
      </c>
      <c r="AE969" s="53">
        <f t="shared" si="180"/>
        <v>0</v>
      </c>
      <c r="AF969" s="53">
        <f t="shared" si="181"/>
        <v>0</v>
      </c>
      <c r="AG969" s="53">
        <f t="shared" si="182"/>
        <v>0</v>
      </c>
      <c r="AH969" s="53">
        <f t="shared" si="183"/>
        <v>0</v>
      </c>
      <c r="AI969" s="53">
        <f t="shared" si="184"/>
        <v>0</v>
      </c>
      <c r="AJ969" s="53">
        <f t="shared" si="185"/>
        <v>0</v>
      </c>
    </row>
    <row r="970" spans="1:36" x14ac:dyDescent="0.25">
      <c r="A970" s="19"/>
      <c r="B970" s="19"/>
      <c r="C970" s="37"/>
      <c r="D970" s="19"/>
      <c r="E970" s="19"/>
      <c r="F970" s="19"/>
      <c r="G970" s="19"/>
      <c r="H970" s="19"/>
      <c r="I970" s="19"/>
      <c r="J970" s="19"/>
      <c r="K970" s="19"/>
      <c r="L970" s="19"/>
      <c r="M970" s="81">
        <f>IF(C970&gt;A_Stammdaten!$B$12,0,SUM(D970,E970,G970,I970:J970)-SUM(F970,H970,K970:L970))</f>
        <v>0</v>
      </c>
      <c r="N970" s="19"/>
      <c r="O970" s="19"/>
      <c r="P970" s="19"/>
      <c r="Q970" s="81">
        <f t="shared" si="186"/>
        <v>0</v>
      </c>
      <c r="R970" s="82">
        <f>IF(ISBLANK($B970),0,VLOOKUP($B970,Listen!$A$2:$C$45,2,FALSE))</f>
        <v>0</v>
      </c>
      <c r="S970" s="82">
        <f>IF(ISBLANK($B970),0,VLOOKUP($B970,Listen!$A$2:$C$45,3,FALSE))</f>
        <v>0</v>
      </c>
      <c r="T970" s="51">
        <f t="shared" si="178"/>
        <v>0</v>
      </c>
      <c r="U970" s="51">
        <f t="shared" si="177"/>
        <v>0</v>
      </c>
      <c r="V970" s="51">
        <f t="shared" si="177"/>
        <v>0</v>
      </c>
      <c r="W970" s="51">
        <f t="shared" si="177"/>
        <v>0</v>
      </c>
      <c r="X970" s="51">
        <f t="shared" si="177"/>
        <v>0</v>
      </c>
      <c r="Y970" s="51">
        <f t="shared" si="177"/>
        <v>0</v>
      </c>
      <c r="Z970" s="51">
        <f t="shared" si="177"/>
        <v>0</v>
      </c>
      <c r="AA970" s="53">
        <f t="shared" si="176"/>
        <v>0</v>
      </c>
      <c r="AB970" s="53">
        <f>IF(C970=A_Stammdaten!$B$12,D_SAV!$Q970-D_SAV!$AC970,HLOOKUP(A_Stammdaten!$B$12-1,$AD$4:$AJ$1000,ROW(C970)-3,FALSE)-$AC970)</f>
        <v>0</v>
      </c>
      <c r="AC970" s="53">
        <f>HLOOKUP(A_Stammdaten!$B$12,$AD$4:$AJ$1000,ROW(C970)-3,FALSE)</f>
        <v>0</v>
      </c>
      <c r="AD970" s="53">
        <f t="shared" si="179"/>
        <v>0</v>
      </c>
      <c r="AE970" s="53">
        <f t="shared" si="180"/>
        <v>0</v>
      </c>
      <c r="AF970" s="53">
        <f t="shared" si="181"/>
        <v>0</v>
      </c>
      <c r="AG970" s="53">
        <f t="shared" si="182"/>
        <v>0</v>
      </c>
      <c r="AH970" s="53">
        <f t="shared" si="183"/>
        <v>0</v>
      </c>
      <c r="AI970" s="53">
        <f t="shared" si="184"/>
        <v>0</v>
      </c>
      <c r="AJ970" s="53">
        <f t="shared" si="185"/>
        <v>0</v>
      </c>
    </row>
    <row r="971" spans="1:36" x14ac:dyDescent="0.25">
      <c r="A971" s="19"/>
      <c r="B971" s="19"/>
      <c r="C971" s="37"/>
      <c r="D971" s="19"/>
      <c r="E971" s="19"/>
      <c r="F971" s="19"/>
      <c r="G971" s="19"/>
      <c r="H971" s="19"/>
      <c r="I971" s="19"/>
      <c r="J971" s="19"/>
      <c r="K971" s="19"/>
      <c r="L971" s="19"/>
      <c r="M971" s="81">
        <f>IF(C971&gt;A_Stammdaten!$B$12,0,SUM(D971,E971,G971,I971:J971)-SUM(F971,H971,K971:L971))</f>
        <v>0</v>
      </c>
      <c r="N971" s="19"/>
      <c r="O971" s="19"/>
      <c r="P971" s="19"/>
      <c r="Q971" s="81">
        <f t="shared" si="186"/>
        <v>0</v>
      </c>
      <c r="R971" s="82">
        <f>IF(ISBLANK($B971),0,VLOOKUP($B971,Listen!$A$2:$C$45,2,FALSE))</f>
        <v>0</v>
      </c>
      <c r="S971" s="82">
        <f>IF(ISBLANK($B971),0,VLOOKUP($B971,Listen!$A$2:$C$45,3,FALSE))</f>
        <v>0</v>
      </c>
      <c r="T971" s="51">
        <f t="shared" si="178"/>
        <v>0</v>
      </c>
      <c r="U971" s="51">
        <f t="shared" si="177"/>
        <v>0</v>
      </c>
      <c r="V971" s="51">
        <f t="shared" si="177"/>
        <v>0</v>
      </c>
      <c r="W971" s="51">
        <f t="shared" si="177"/>
        <v>0</v>
      </c>
      <c r="X971" s="51">
        <f t="shared" si="177"/>
        <v>0</v>
      </c>
      <c r="Y971" s="51">
        <f t="shared" si="177"/>
        <v>0</v>
      </c>
      <c r="Z971" s="51">
        <f t="shared" si="177"/>
        <v>0</v>
      </c>
      <c r="AA971" s="53">
        <f t="shared" si="176"/>
        <v>0</v>
      </c>
      <c r="AB971" s="53">
        <f>IF(C971=A_Stammdaten!$B$12,D_SAV!$Q971-D_SAV!$AC971,HLOOKUP(A_Stammdaten!$B$12-1,$AD$4:$AJ$1000,ROW(C971)-3,FALSE)-$AC971)</f>
        <v>0</v>
      </c>
      <c r="AC971" s="53">
        <f>HLOOKUP(A_Stammdaten!$B$12,$AD$4:$AJ$1000,ROW(C971)-3,FALSE)</f>
        <v>0</v>
      </c>
      <c r="AD971" s="53">
        <f t="shared" si="179"/>
        <v>0</v>
      </c>
      <c r="AE971" s="53">
        <f t="shared" si="180"/>
        <v>0</v>
      </c>
      <c r="AF971" s="53">
        <f t="shared" si="181"/>
        <v>0</v>
      </c>
      <c r="AG971" s="53">
        <f t="shared" si="182"/>
        <v>0</v>
      </c>
      <c r="AH971" s="53">
        <f t="shared" si="183"/>
        <v>0</v>
      </c>
      <c r="AI971" s="53">
        <f t="shared" si="184"/>
        <v>0</v>
      </c>
      <c r="AJ971" s="53">
        <f t="shared" si="185"/>
        <v>0</v>
      </c>
    </row>
    <row r="972" spans="1:36" x14ac:dyDescent="0.25">
      <c r="A972" s="19"/>
      <c r="B972" s="19"/>
      <c r="C972" s="37"/>
      <c r="D972" s="19"/>
      <c r="E972" s="19"/>
      <c r="F972" s="19"/>
      <c r="G972" s="19"/>
      <c r="H972" s="19"/>
      <c r="I972" s="19"/>
      <c r="J972" s="19"/>
      <c r="K972" s="19"/>
      <c r="L972" s="19"/>
      <c r="M972" s="81">
        <f>IF(C972&gt;A_Stammdaten!$B$12,0,SUM(D972,E972,G972,I972:J972)-SUM(F972,H972,K972:L972))</f>
        <v>0</v>
      </c>
      <c r="N972" s="19"/>
      <c r="O972" s="19"/>
      <c r="P972" s="19"/>
      <c r="Q972" s="81">
        <f t="shared" si="186"/>
        <v>0</v>
      </c>
      <c r="R972" s="82">
        <f>IF(ISBLANK($B972),0,VLOOKUP($B972,Listen!$A$2:$C$45,2,FALSE))</f>
        <v>0</v>
      </c>
      <c r="S972" s="82">
        <f>IF(ISBLANK($B972),0,VLOOKUP($B972,Listen!$A$2:$C$45,3,FALSE))</f>
        <v>0</v>
      </c>
      <c r="T972" s="51">
        <f t="shared" si="178"/>
        <v>0</v>
      </c>
      <c r="U972" s="51">
        <f t="shared" si="177"/>
        <v>0</v>
      </c>
      <c r="V972" s="51">
        <f t="shared" si="177"/>
        <v>0</v>
      </c>
      <c r="W972" s="51">
        <f t="shared" si="177"/>
        <v>0</v>
      </c>
      <c r="X972" s="51">
        <f t="shared" si="177"/>
        <v>0</v>
      </c>
      <c r="Y972" s="51">
        <f t="shared" si="177"/>
        <v>0</v>
      </c>
      <c r="Z972" s="51">
        <f t="shared" si="177"/>
        <v>0</v>
      </c>
      <c r="AA972" s="53">
        <f t="shared" si="176"/>
        <v>0</v>
      </c>
      <c r="AB972" s="53">
        <f>IF(C972=A_Stammdaten!$B$12,D_SAV!$Q972-D_SAV!$AC972,HLOOKUP(A_Stammdaten!$B$12-1,$AD$4:$AJ$1000,ROW(C972)-3,FALSE)-$AC972)</f>
        <v>0</v>
      </c>
      <c r="AC972" s="53">
        <f>HLOOKUP(A_Stammdaten!$B$12,$AD$4:$AJ$1000,ROW(C972)-3,FALSE)</f>
        <v>0</v>
      </c>
      <c r="AD972" s="53">
        <f t="shared" si="179"/>
        <v>0</v>
      </c>
      <c r="AE972" s="53">
        <f t="shared" si="180"/>
        <v>0</v>
      </c>
      <c r="AF972" s="53">
        <f t="shared" si="181"/>
        <v>0</v>
      </c>
      <c r="AG972" s="53">
        <f t="shared" si="182"/>
        <v>0</v>
      </c>
      <c r="AH972" s="53">
        <f t="shared" si="183"/>
        <v>0</v>
      </c>
      <c r="AI972" s="53">
        <f t="shared" si="184"/>
        <v>0</v>
      </c>
      <c r="AJ972" s="53">
        <f t="shared" si="185"/>
        <v>0</v>
      </c>
    </row>
    <row r="973" spans="1:36" x14ac:dyDescent="0.25">
      <c r="A973" s="19"/>
      <c r="B973" s="19"/>
      <c r="C973" s="37"/>
      <c r="D973" s="19"/>
      <c r="E973" s="19"/>
      <c r="F973" s="19"/>
      <c r="G973" s="19"/>
      <c r="H973" s="19"/>
      <c r="I973" s="19"/>
      <c r="J973" s="19"/>
      <c r="K973" s="19"/>
      <c r="L973" s="19"/>
      <c r="M973" s="81">
        <f>IF(C973&gt;A_Stammdaten!$B$12,0,SUM(D973,E973,G973,I973:J973)-SUM(F973,H973,K973:L973))</f>
        <v>0</v>
      </c>
      <c r="N973" s="19"/>
      <c r="O973" s="19"/>
      <c r="P973" s="19"/>
      <c r="Q973" s="81">
        <f t="shared" si="186"/>
        <v>0</v>
      </c>
      <c r="R973" s="82">
        <f>IF(ISBLANK($B973),0,VLOOKUP($B973,Listen!$A$2:$C$45,2,FALSE))</f>
        <v>0</v>
      </c>
      <c r="S973" s="82">
        <f>IF(ISBLANK($B973),0,VLOOKUP($B973,Listen!$A$2:$C$45,3,FALSE))</f>
        <v>0</v>
      </c>
      <c r="T973" s="51">
        <f t="shared" si="178"/>
        <v>0</v>
      </c>
      <c r="U973" s="51">
        <f t="shared" si="177"/>
        <v>0</v>
      </c>
      <c r="V973" s="51">
        <f t="shared" si="177"/>
        <v>0</v>
      </c>
      <c r="W973" s="51">
        <f t="shared" si="177"/>
        <v>0</v>
      </c>
      <c r="X973" s="51">
        <f t="shared" si="177"/>
        <v>0</v>
      </c>
      <c r="Y973" s="51">
        <f t="shared" si="177"/>
        <v>0</v>
      </c>
      <c r="Z973" s="51">
        <f t="shared" si="177"/>
        <v>0</v>
      </c>
      <c r="AA973" s="53">
        <f t="shared" si="176"/>
        <v>0</v>
      </c>
      <c r="AB973" s="53">
        <f>IF(C973=A_Stammdaten!$B$12,D_SAV!$Q973-D_SAV!$AC973,HLOOKUP(A_Stammdaten!$B$12-1,$AD$4:$AJ$1000,ROW(C973)-3,FALSE)-$AC973)</f>
        <v>0</v>
      </c>
      <c r="AC973" s="53">
        <f>HLOOKUP(A_Stammdaten!$B$12,$AD$4:$AJ$1000,ROW(C973)-3,FALSE)</f>
        <v>0</v>
      </c>
      <c r="AD973" s="53">
        <f t="shared" si="179"/>
        <v>0</v>
      </c>
      <c r="AE973" s="53">
        <f t="shared" si="180"/>
        <v>0</v>
      </c>
      <c r="AF973" s="53">
        <f t="shared" si="181"/>
        <v>0</v>
      </c>
      <c r="AG973" s="53">
        <f t="shared" si="182"/>
        <v>0</v>
      </c>
      <c r="AH973" s="53">
        <f t="shared" si="183"/>
        <v>0</v>
      </c>
      <c r="AI973" s="53">
        <f t="shared" si="184"/>
        <v>0</v>
      </c>
      <c r="AJ973" s="53">
        <f t="shared" si="185"/>
        <v>0</v>
      </c>
    </row>
    <row r="974" spans="1:36" x14ac:dyDescent="0.25">
      <c r="A974" s="19"/>
      <c r="B974" s="19"/>
      <c r="C974" s="37"/>
      <c r="D974" s="19"/>
      <c r="E974" s="19"/>
      <c r="F974" s="19"/>
      <c r="G974" s="19"/>
      <c r="H974" s="19"/>
      <c r="I974" s="19"/>
      <c r="J974" s="19"/>
      <c r="K974" s="19"/>
      <c r="L974" s="19"/>
      <c r="M974" s="81">
        <f>IF(C974&gt;A_Stammdaten!$B$12,0,SUM(D974,E974,G974,I974:J974)-SUM(F974,H974,K974:L974))</f>
        <v>0</v>
      </c>
      <c r="N974" s="19"/>
      <c r="O974" s="19"/>
      <c r="P974" s="19"/>
      <c r="Q974" s="81">
        <f t="shared" si="186"/>
        <v>0</v>
      </c>
      <c r="R974" s="82">
        <f>IF(ISBLANK($B974),0,VLOOKUP($B974,Listen!$A$2:$C$45,2,FALSE))</f>
        <v>0</v>
      </c>
      <c r="S974" s="82">
        <f>IF(ISBLANK($B974),0,VLOOKUP($B974,Listen!$A$2:$C$45,3,FALSE))</f>
        <v>0</v>
      </c>
      <c r="T974" s="51">
        <f t="shared" si="178"/>
        <v>0</v>
      </c>
      <c r="U974" s="51">
        <f t="shared" si="177"/>
        <v>0</v>
      </c>
      <c r="V974" s="51">
        <f t="shared" si="177"/>
        <v>0</v>
      </c>
      <c r="W974" s="51">
        <f t="shared" si="177"/>
        <v>0</v>
      </c>
      <c r="X974" s="51">
        <f t="shared" si="177"/>
        <v>0</v>
      </c>
      <c r="Y974" s="51">
        <f t="shared" si="177"/>
        <v>0</v>
      </c>
      <c r="Z974" s="51">
        <f t="shared" si="177"/>
        <v>0</v>
      </c>
      <c r="AA974" s="53">
        <f t="shared" si="176"/>
        <v>0</v>
      </c>
      <c r="AB974" s="53">
        <f>IF(C974=A_Stammdaten!$B$12,D_SAV!$Q974-D_SAV!$AC974,HLOOKUP(A_Stammdaten!$B$12-1,$AD$4:$AJ$1000,ROW(C974)-3,FALSE)-$AC974)</f>
        <v>0</v>
      </c>
      <c r="AC974" s="53">
        <f>HLOOKUP(A_Stammdaten!$B$12,$AD$4:$AJ$1000,ROW(C974)-3,FALSE)</f>
        <v>0</v>
      </c>
      <c r="AD974" s="53">
        <f t="shared" si="179"/>
        <v>0</v>
      </c>
      <c r="AE974" s="53">
        <f t="shared" si="180"/>
        <v>0</v>
      </c>
      <c r="AF974" s="53">
        <f t="shared" si="181"/>
        <v>0</v>
      </c>
      <c r="AG974" s="53">
        <f t="shared" si="182"/>
        <v>0</v>
      </c>
      <c r="AH974" s="53">
        <f t="shared" si="183"/>
        <v>0</v>
      </c>
      <c r="AI974" s="53">
        <f t="shared" si="184"/>
        <v>0</v>
      </c>
      <c r="AJ974" s="53">
        <f t="shared" si="185"/>
        <v>0</v>
      </c>
    </row>
    <row r="975" spans="1:36" x14ac:dyDescent="0.25">
      <c r="A975" s="19"/>
      <c r="B975" s="19"/>
      <c r="C975" s="37"/>
      <c r="D975" s="19"/>
      <c r="E975" s="19"/>
      <c r="F975" s="19"/>
      <c r="G975" s="19"/>
      <c r="H975" s="19"/>
      <c r="I975" s="19"/>
      <c r="J975" s="19"/>
      <c r="K975" s="19"/>
      <c r="L975" s="19"/>
      <c r="M975" s="81">
        <f>IF(C975&gt;A_Stammdaten!$B$12,0,SUM(D975,E975,G975,I975:J975)-SUM(F975,H975,K975:L975))</f>
        <v>0</v>
      </c>
      <c r="N975" s="19"/>
      <c r="O975" s="19"/>
      <c r="P975" s="19"/>
      <c r="Q975" s="81">
        <f t="shared" si="186"/>
        <v>0</v>
      </c>
      <c r="R975" s="82">
        <f>IF(ISBLANK($B975),0,VLOOKUP($B975,Listen!$A$2:$C$45,2,FALSE))</f>
        <v>0</v>
      </c>
      <c r="S975" s="82">
        <f>IF(ISBLANK($B975),0,VLOOKUP($B975,Listen!$A$2:$C$45,3,FALSE))</f>
        <v>0</v>
      </c>
      <c r="T975" s="51">
        <f t="shared" si="178"/>
        <v>0</v>
      </c>
      <c r="U975" s="51">
        <f t="shared" si="177"/>
        <v>0</v>
      </c>
      <c r="V975" s="51">
        <f t="shared" si="177"/>
        <v>0</v>
      </c>
      <c r="W975" s="51">
        <f t="shared" si="177"/>
        <v>0</v>
      </c>
      <c r="X975" s="51">
        <f t="shared" si="177"/>
        <v>0</v>
      </c>
      <c r="Y975" s="51">
        <f t="shared" si="177"/>
        <v>0</v>
      </c>
      <c r="Z975" s="51">
        <f t="shared" si="177"/>
        <v>0</v>
      </c>
      <c r="AA975" s="53">
        <f t="shared" si="176"/>
        <v>0</v>
      </c>
      <c r="AB975" s="53">
        <f>IF(C975=A_Stammdaten!$B$12,D_SAV!$Q975-D_SAV!$AC975,HLOOKUP(A_Stammdaten!$B$12-1,$AD$4:$AJ$1000,ROW(C975)-3,FALSE)-$AC975)</f>
        <v>0</v>
      </c>
      <c r="AC975" s="53">
        <f>HLOOKUP(A_Stammdaten!$B$12,$AD$4:$AJ$1000,ROW(C975)-3,FALSE)</f>
        <v>0</v>
      </c>
      <c r="AD975" s="53">
        <f t="shared" si="179"/>
        <v>0</v>
      </c>
      <c r="AE975" s="53">
        <f t="shared" si="180"/>
        <v>0</v>
      </c>
      <c r="AF975" s="53">
        <f t="shared" si="181"/>
        <v>0</v>
      </c>
      <c r="AG975" s="53">
        <f t="shared" si="182"/>
        <v>0</v>
      </c>
      <c r="AH975" s="53">
        <f t="shared" si="183"/>
        <v>0</v>
      </c>
      <c r="AI975" s="53">
        <f t="shared" si="184"/>
        <v>0</v>
      </c>
      <c r="AJ975" s="53">
        <f t="shared" si="185"/>
        <v>0</v>
      </c>
    </row>
    <row r="976" spans="1:36" x14ac:dyDescent="0.25">
      <c r="A976" s="19"/>
      <c r="B976" s="19"/>
      <c r="C976" s="37"/>
      <c r="D976" s="19"/>
      <c r="E976" s="19"/>
      <c r="F976" s="19"/>
      <c r="G976" s="19"/>
      <c r="H976" s="19"/>
      <c r="I976" s="19"/>
      <c r="J976" s="19"/>
      <c r="K976" s="19"/>
      <c r="L976" s="19"/>
      <c r="M976" s="81">
        <f>IF(C976&gt;A_Stammdaten!$B$12,0,SUM(D976,E976,G976,I976:J976)-SUM(F976,H976,K976:L976))</f>
        <v>0</v>
      </c>
      <c r="N976" s="19"/>
      <c r="O976" s="19"/>
      <c r="P976" s="19"/>
      <c r="Q976" s="81">
        <f t="shared" si="186"/>
        <v>0</v>
      </c>
      <c r="R976" s="82">
        <f>IF(ISBLANK($B976),0,VLOOKUP($B976,Listen!$A$2:$C$45,2,FALSE))</f>
        <v>0</v>
      </c>
      <c r="S976" s="82">
        <f>IF(ISBLANK($B976),0,VLOOKUP($B976,Listen!$A$2:$C$45,3,FALSE))</f>
        <v>0</v>
      </c>
      <c r="T976" s="51">
        <f t="shared" si="178"/>
        <v>0</v>
      </c>
      <c r="U976" s="51">
        <f t="shared" si="177"/>
        <v>0</v>
      </c>
      <c r="V976" s="51">
        <f t="shared" si="177"/>
        <v>0</v>
      </c>
      <c r="W976" s="51">
        <f t="shared" si="177"/>
        <v>0</v>
      </c>
      <c r="X976" s="51">
        <f t="shared" si="177"/>
        <v>0</v>
      </c>
      <c r="Y976" s="51">
        <f t="shared" si="177"/>
        <v>0</v>
      </c>
      <c r="Z976" s="51">
        <f t="shared" si="177"/>
        <v>0</v>
      </c>
      <c r="AA976" s="53">
        <f t="shared" si="176"/>
        <v>0</v>
      </c>
      <c r="AB976" s="53">
        <f>IF(C976=A_Stammdaten!$B$12,D_SAV!$Q976-D_SAV!$AC976,HLOOKUP(A_Stammdaten!$B$12-1,$AD$4:$AJ$1000,ROW(C976)-3,FALSE)-$AC976)</f>
        <v>0</v>
      </c>
      <c r="AC976" s="53">
        <f>HLOOKUP(A_Stammdaten!$B$12,$AD$4:$AJ$1000,ROW(C976)-3,FALSE)</f>
        <v>0</v>
      </c>
      <c r="AD976" s="53">
        <f t="shared" si="179"/>
        <v>0</v>
      </c>
      <c r="AE976" s="53">
        <f t="shared" si="180"/>
        <v>0</v>
      </c>
      <c r="AF976" s="53">
        <f t="shared" si="181"/>
        <v>0</v>
      </c>
      <c r="AG976" s="53">
        <f t="shared" si="182"/>
        <v>0</v>
      </c>
      <c r="AH976" s="53">
        <f t="shared" si="183"/>
        <v>0</v>
      </c>
      <c r="AI976" s="53">
        <f t="shared" si="184"/>
        <v>0</v>
      </c>
      <c r="AJ976" s="53">
        <f t="shared" si="185"/>
        <v>0</v>
      </c>
    </row>
    <row r="977" spans="1:36" x14ac:dyDescent="0.25">
      <c r="A977" s="19"/>
      <c r="B977" s="19"/>
      <c r="C977" s="37"/>
      <c r="D977" s="19"/>
      <c r="E977" s="19"/>
      <c r="F977" s="19"/>
      <c r="G977" s="19"/>
      <c r="H977" s="19"/>
      <c r="I977" s="19"/>
      <c r="J977" s="19"/>
      <c r="K977" s="19"/>
      <c r="L977" s="19"/>
      <c r="M977" s="81">
        <f>IF(C977&gt;A_Stammdaten!$B$12,0,SUM(D977,E977,G977,I977:J977)-SUM(F977,H977,K977:L977))</f>
        <v>0</v>
      </c>
      <c r="N977" s="19"/>
      <c r="O977" s="19"/>
      <c r="P977" s="19"/>
      <c r="Q977" s="81">
        <f t="shared" si="186"/>
        <v>0</v>
      </c>
      <c r="R977" s="82">
        <f>IF(ISBLANK($B977),0,VLOOKUP($B977,Listen!$A$2:$C$45,2,FALSE))</f>
        <v>0</v>
      </c>
      <c r="S977" s="82">
        <f>IF(ISBLANK($B977),0,VLOOKUP($B977,Listen!$A$2:$C$45,3,FALSE))</f>
        <v>0</v>
      </c>
      <c r="T977" s="51">
        <f t="shared" si="178"/>
        <v>0</v>
      </c>
      <c r="U977" s="51">
        <f t="shared" si="177"/>
        <v>0</v>
      </c>
      <c r="V977" s="51">
        <f t="shared" si="177"/>
        <v>0</v>
      </c>
      <c r="W977" s="51">
        <f t="shared" si="177"/>
        <v>0</v>
      </c>
      <c r="X977" s="51">
        <f t="shared" si="177"/>
        <v>0</v>
      </c>
      <c r="Y977" s="51">
        <f t="shared" si="177"/>
        <v>0</v>
      </c>
      <c r="Z977" s="51">
        <f t="shared" si="177"/>
        <v>0</v>
      </c>
      <c r="AA977" s="53">
        <f t="shared" si="176"/>
        <v>0</v>
      </c>
      <c r="AB977" s="53">
        <f>IF(C977=A_Stammdaten!$B$12,D_SAV!$Q977-D_SAV!$AC977,HLOOKUP(A_Stammdaten!$B$12-1,$AD$4:$AJ$1000,ROW(C977)-3,FALSE)-$AC977)</f>
        <v>0</v>
      </c>
      <c r="AC977" s="53">
        <f>HLOOKUP(A_Stammdaten!$B$12,$AD$4:$AJ$1000,ROW(C977)-3,FALSE)</f>
        <v>0</v>
      </c>
      <c r="AD977" s="53">
        <f t="shared" si="179"/>
        <v>0</v>
      </c>
      <c r="AE977" s="53">
        <f t="shared" si="180"/>
        <v>0</v>
      </c>
      <c r="AF977" s="53">
        <f t="shared" si="181"/>
        <v>0</v>
      </c>
      <c r="AG977" s="53">
        <f t="shared" si="182"/>
        <v>0</v>
      </c>
      <c r="AH977" s="53">
        <f t="shared" si="183"/>
        <v>0</v>
      </c>
      <c r="AI977" s="53">
        <f t="shared" si="184"/>
        <v>0</v>
      </c>
      <c r="AJ977" s="53">
        <f t="shared" si="185"/>
        <v>0</v>
      </c>
    </row>
    <row r="978" spans="1:36" x14ac:dyDescent="0.25">
      <c r="A978" s="19"/>
      <c r="B978" s="19"/>
      <c r="C978" s="37"/>
      <c r="D978" s="19"/>
      <c r="E978" s="19"/>
      <c r="F978" s="19"/>
      <c r="G978" s="19"/>
      <c r="H978" s="19"/>
      <c r="I978" s="19"/>
      <c r="J978" s="19"/>
      <c r="K978" s="19"/>
      <c r="L978" s="19"/>
      <c r="M978" s="81">
        <f>IF(C978&gt;A_Stammdaten!$B$12,0,SUM(D978,E978,G978,I978:J978)-SUM(F978,H978,K978:L978))</f>
        <v>0</v>
      </c>
      <c r="N978" s="19"/>
      <c r="O978" s="19"/>
      <c r="P978" s="19"/>
      <c r="Q978" s="81">
        <f t="shared" si="186"/>
        <v>0</v>
      </c>
      <c r="R978" s="82">
        <f>IF(ISBLANK($B978),0,VLOOKUP($B978,Listen!$A$2:$C$45,2,FALSE))</f>
        <v>0</v>
      </c>
      <c r="S978" s="82">
        <f>IF(ISBLANK($B978),0,VLOOKUP($B978,Listen!$A$2:$C$45,3,FALSE))</f>
        <v>0</v>
      </c>
      <c r="T978" s="51">
        <f t="shared" si="178"/>
        <v>0</v>
      </c>
      <c r="U978" s="51">
        <f t="shared" si="177"/>
        <v>0</v>
      </c>
      <c r="V978" s="51">
        <f t="shared" si="177"/>
        <v>0</v>
      </c>
      <c r="W978" s="51">
        <f t="shared" si="177"/>
        <v>0</v>
      </c>
      <c r="X978" s="51">
        <f t="shared" si="177"/>
        <v>0</v>
      </c>
      <c r="Y978" s="51">
        <f t="shared" si="177"/>
        <v>0</v>
      </c>
      <c r="Z978" s="51">
        <f t="shared" si="177"/>
        <v>0</v>
      </c>
      <c r="AA978" s="53">
        <f t="shared" si="176"/>
        <v>0</v>
      </c>
      <c r="AB978" s="53">
        <f>IF(C978=A_Stammdaten!$B$12,D_SAV!$Q978-D_SAV!$AC978,HLOOKUP(A_Stammdaten!$B$12-1,$AD$4:$AJ$1000,ROW(C978)-3,FALSE)-$AC978)</f>
        <v>0</v>
      </c>
      <c r="AC978" s="53">
        <f>HLOOKUP(A_Stammdaten!$B$12,$AD$4:$AJ$1000,ROW(C978)-3,FALSE)</f>
        <v>0</v>
      </c>
      <c r="AD978" s="53">
        <f t="shared" si="179"/>
        <v>0</v>
      </c>
      <c r="AE978" s="53">
        <f t="shared" si="180"/>
        <v>0</v>
      </c>
      <c r="AF978" s="53">
        <f t="shared" si="181"/>
        <v>0</v>
      </c>
      <c r="AG978" s="53">
        <f t="shared" si="182"/>
        <v>0</v>
      </c>
      <c r="AH978" s="53">
        <f t="shared" si="183"/>
        <v>0</v>
      </c>
      <c r="AI978" s="53">
        <f t="shared" si="184"/>
        <v>0</v>
      </c>
      <c r="AJ978" s="53">
        <f t="shared" si="185"/>
        <v>0</v>
      </c>
    </row>
    <row r="979" spans="1:36" x14ac:dyDescent="0.25">
      <c r="A979" s="19"/>
      <c r="B979" s="19"/>
      <c r="C979" s="37"/>
      <c r="D979" s="19"/>
      <c r="E979" s="19"/>
      <c r="F979" s="19"/>
      <c r="G979" s="19"/>
      <c r="H979" s="19"/>
      <c r="I979" s="19"/>
      <c r="J979" s="19"/>
      <c r="K979" s="19"/>
      <c r="L979" s="19"/>
      <c r="M979" s="81">
        <f>IF(C979&gt;A_Stammdaten!$B$12,0,SUM(D979,E979,G979,I979:J979)-SUM(F979,H979,K979:L979))</f>
        <v>0</v>
      </c>
      <c r="N979" s="19"/>
      <c r="O979" s="19"/>
      <c r="P979" s="19"/>
      <c r="Q979" s="81">
        <f t="shared" si="186"/>
        <v>0</v>
      </c>
      <c r="R979" s="82">
        <f>IF(ISBLANK($B979),0,VLOOKUP($B979,Listen!$A$2:$C$45,2,FALSE))</f>
        <v>0</v>
      </c>
      <c r="S979" s="82">
        <f>IF(ISBLANK($B979),0,VLOOKUP($B979,Listen!$A$2:$C$45,3,FALSE))</f>
        <v>0</v>
      </c>
      <c r="T979" s="51">
        <f t="shared" si="178"/>
        <v>0</v>
      </c>
      <c r="U979" s="51">
        <f t="shared" si="177"/>
        <v>0</v>
      </c>
      <c r="V979" s="51">
        <f t="shared" si="177"/>
        <v>0</v>
      </c>
      <c r="W979" s="51">
        <f t="shared" si="177"/>
        <v>0</v>
      </c>
      <c r="X979" s="51">
        <f t="shared" si="177"/>
        <v>0</v>
      </c>
      <c r="Y979" s="51">
        <f t="shared" si="177"/>
        <v>0</v>
      </c>
      <c r="Z979" s="51">
        <f t="shared" si="177"/>
        <v>0</v>
      </c>
      <c r="AA979" s="53">
        <f t="shared" si="176"/>
        <v>0</v>
      </c>
      <c r="AB979" s="53">
        <f>IF(C979=A_Stammdaten!$B$12,D_SAV!$Q979-D_SAV!$AC979,HLOOKUP(A_Stammdaten!$B$12-1,$AD$4:$AJ$1000,ROW(C979)-3,FALSE)-$AC979)</f>
        <v>0</v>
      </c>
      <c r="AC979" s="53">
        <f>HLOOKUP(A_Stammdaten!$B$12,$AD$4:$AJ$1000,ROW(C979)-3,FALSE)</f>
        <v>0</v>
      </c>
      <c r="AD979" s="53">
        <f t="shared" si="179"/>
        <v>0</v>
      </c>
      <c r="AE979" s="53">
        <f t="shared" si="180"/>
        <v>0</v>
      </c>
      <c r="AF979" s="53">
        <f t="shared" si="181"/>
        <v>0</v>
      </c>
      <c r="AG979" s="53">
        <f t="shared" si="182"/>
        <v>0</v>
      </c>
      <c r="AH979" s="53">
        <f t="shared" si="183"/>
        <v>0</v>
      </c>
      <c r="AI979" s="53">
        <f t="shared" si="184"/>
        <v>0</v>
      </c>
      <c r="AJ979" s="53">
        <f t="shared" si="185"/>
        <v>0</v>
      </c>
    </row>
    <row r="980" spans="1:36" x14ac:dyDescent="0.25">
      <c r="A980" s="19"/>
      <c r="B980" s="19"/>
      <c r="C980" s="37"/>
      <c r="D980" s="19"/>
      <c r="E980" s="19"/>
      <c r="F980" s="19"/>
      <c r="G980" s="19"/>
      <c r="H980" s="19"/>
      <c r="I980" s="19"/>
      <c r="J980" s="19"/>
      <c r="K980" s="19"/>
      <c r="L980" s="19"/>
      <c r="M980" s="81">
        <f>IF(C980&gt;A_Stammdaten!$B$12,0,SUM(D980,E980,G980,I980:J980)-SUM(F980,H980,K980:L980))</f>
        <v>0</v>
      </c>
      <c r="N980" s="19"/>
      <c r="O980" s="19"/>
      <c r="P980" s="19"/>
      <c r="Q980" s="81">
        <f t="shared" si="186"/>
        <v>0</v>
      </c>
      <c r="R980" s="82">
        <f>IF(ISBLANK($B980),0,VLOOKUP($B980,Listen!$A$2:$C$45,2,FALSE))</f>
        <v>0</v>
      </c>
      <c r="S980" s="82">
        <f>IF(ISBLANK($B980),0,VLOOKUP($B980,Listen!$A$2:$C$45,3,FALSE))</f>
        <v>0</v>
      </c>
      <c r="T980" s="51">
        <f t="shared" si="178"/>
        <v>0</v>
      </c>
      <c r="U980" s="51">
        <f t="shared" si="177"/>
        <v>0</v>
      </c>
      <c r="V980" s="51">
        <f t="shared" si="177"/>
        <v>0</v>
      </c>
      <c r="W980" s="51">
        <f t="shared" si="177"/>
        <v>0</v>
      </c>
      <c r="X980" s="51">
        <f t="shared" si="177"/>
        <v>0</v>
      </c>
      <c r="Y980" s="51">
        <f t="shared" si="177"/>
        <v>0</v>
      </c>
      <c r="Z980" s="51">
        <f t="shared" si="177"/>
        <v>0</v>
      </c>
      <c r="AA980" s="53">
        <f t="shared" si="176"/>
        <v>0</v>
      </c>
      <c r="AB980" s="53">
        <f>IF(C980=A_Stammdaten!$B$12,D_SAV!$Q980-D_SAV!$AC980,HLOOKUP(A_Stammdaten!$B$12-1,$AD$4:$AJ$1000,ROW(C980)-3,FALSE)-$AC980)</f>
        <v>0</v>
      </c>
      <c r="AC980" s="53">
        <f>HLOOKUP(A_Stammdaten!$B$12,$AD$4:$AJ$1000,ROW(C980)-3,FALSE)</f>
        <v>0</v>
      </c>
      <c r="AD980" s="53">
        <f t="shared" si="179"/>
        <v>0</v>
      </c>
      <c r="AE980" s="53">
        <f t="shared" si="180"/>
        <v>0</v>
      </c>
      <c r="AF980" s="53">
        <f t="shared" si="181"/>
        <v>0</v>
      </c>
      <c r="AG980" s="53">
        <f t="shared" si="182"/>
        <v>0</v>
      </c>
      <c r="AH980" s="53">
        <f t="shared" si="183"/>
        <v>0</v>
      </c>
      <c r="AI980" s="53">
        <f t="shared" si="184"/>
        <v>0</v>
      </c>
      <c r="AJ980" s="53">
        <f t="shared" si="185"/>
        <v>0</v>
      </c>
    </row>
    <row r="981" spans="1:36" x14ac:dyDescent="0.25">
      <c r="A981" s="19"/>
      <c r="B981" s="19"/>
      <c r="C981" s="37"/>
      <c r="D981" s="19"/>
      <c r="E981" s="19"/>
      <c r="F981" s="19"/>
      <c r="G981" s="19"/>
      <c r="H981" s="19"/>
      <c r="I981" s="19"/>
      <c r="J981" s="19"/>
      <c r="K981" s="19"/>
      <c r="L981" s="19"/>
      <c r="M981" s="81">
        <f>IF(C981&gt;A_Stammdaten!$B$12,0,SUM(D981,E981,G981,I981:J981)-SUM(F981,H981,K981:L981))</f>
        <v>0</v>
      </c>
      <c r="N981" s="19"/>
      <c r="O981" s="19"/>
      <c r="P981" s="19"/>
      <c r="Q981" s="81">
        <f t="shared" si="186"/>
        <v>0</v>
      </c>
      <c r="R981" s="82">
        <f>IF(ISBLANK($B981),0,VLOOKUP($B981,Listen!$A$2:$C$45,2,FALSE))</f>
        <v>0</v>
      </c>
      <c r="S981" s="82">
        <f>IF(ISBLANK($B981),0,VLOOKUP($B981,Listen!$A$2:$C$45,3,FALSE))</f>
        <v>0</v>
      </c>
      <c r="T981" s="51">
        <f t="shared" si="178"/>
        <v>0</v>
      </c>
      <c r="U981" s="51">
        <f t="shared" si="177"/>
        <v>0</v>
      </c>
      <c r="V981" s="51">
        <f t="shared" si="177"/>
        <v>0</v>
      </c>
      <c r="W981" s="51">
        <f t="shared" si="177"/>
        <v>0</v>
      </c>
      <c r="X981" s="51">
        <f t="shared" si="177"/>
        <v>0</v>
      </c>
      <c r="Y981" s="51">
        <f t="shared" si="177"/>
        <v>0</v>
      </c>
      <c r="Z981" s="51">
        <f t="shared" si="177"/>
        <v>0</v>
      </c>
      <c r="AA981" s="53">
        <f t="shared" si="176"/>
        <v>0</v>
      </c>
      <c r="AB981" s="53">
        <f>IF(C981=A_Stammdaten!$B$12,D_SAV!$Q981-D_SAV!$AC981,HLOOKUP(A_Stammdaten!$B$12-1,$AD$4:$AJ$1000,ROW(C981)-3,FALSE)-$AC981)</f>
        <v>0</v>
      </c>
      <c r="AC981" s="53">
        <f>HLOOKUP(A_Stammdaten!$B$12,$AD$4:$AJ$1000,ROW(C981)-3,FALSE)</f>
        <v>0</v>
      </c>
      <c r="AD981" s="53">
        <f t="shared" si="179"/>
        <v>0</v>
      </c>
      <c r="AE981" s="53">
        <f t="shared" si="180"/>
        <v>0</v>
      </c>
      <c r="AF981" s="53">
        <f t="shared" si="181"/>
        <v>0</v>
      </c>
      <c r="AG981" s="53">
        <f t="shared" si="182"/>
        <v>0</v>
      </c>
      <c r="AH981" s="53">
        <f t="shared" si="183"/>
        <v>0</v>
      </c>
      <c r="AI981" s="53">
        <f t="shared" si="184"/>
        <v>0</v>
      </c>
      <c r="AJ981" s="53">
        <f t="shared" si="185"/>
        <v>0</v>
      </c>
    </row>
    <row r="982" spans="1:36" x14ac:dyDescent="0.25">
      <c r="A982" s="19"/>
      <c r="B982" s="19"/>
      <c r="C982" s="37"/>
      <c r="D982" s="19"/>
      <c r="E982" s="19"/>
      <c r="F982" s="19"/>
      <c r="G982" s="19"/>
      <c r="H982" s="19"/>
      <c r="I982" s="19"/>
      <c r="J982" s="19"/>
      <c r="K982" s="19"/>
      <c r="L982" s="19"/>
      <c r="M982" s="81">
        <f>IF(C982&gt;A_Stammdaten!$B$12,0,SUM(D982,E982,G982,I982:J982)-SUM(F982,H982,K982:L982))</f>
        <v>0</v>
      </c>
      <c r="N982" s="19"/>
      <c r="O982" s="19"/>
      <c r="P982" s="19"/>
      <c r="Q982" s="81">
        <f t="shared" si="186"/>
        <v>0</v>
      </c>
      <c r="R982" s="82">
        <f>IF(ISBLANK($B982),0,VLOOKUP($B982,Listen!$A$2:$C$45,2,FALSE))</f>
        <v>0</v>
      </c>
      <c r="S982" s="82">
        <f>IF(ISBLANK($B982),0,VLOOKUP($B982,Listen!$A$2:$C$45,3,FALSE))</f>
        <v>0</v>
      </c>
      <c r="T982" s="51">
        <f t="shared" si="178"/>
        <v>0</v>
      </c>
      <c r="U982" s="51">
        <f t="shared" si="177"/>
        <v>0</v>
      </c>
      <c r="V982" s="51">
        <f t="shared" si="177"/>
        <v>0</v>
      </c>
      <c r="W982" s="51">
        <f t="shared" si="177"/>
        <v>0</v>
      </c>
      <c r="X982" s="51">
        <f t="shared" si="177"/>
        <v>0</v>
      </c>
      <c r="Y982" s="51">
        <f t="shared" si="177"/>
        <v>0</v>
      </c>
      <c r="Z982" s="51">
        <f t="shared" si="177"/>
        <v>0</v>
      </c>
      <c r="AA982" s="53">
        <f t="shared" si="176"/>
        <v>0</v>
      </c>
      <c r="AB982" s="53">
        <f>IF(C982=A_Stammdaten!$B$12,D_SAV!$Q982-D_SAV!$AC982,HLOOKUP(A_Stammdaten!$B$12-1,$AD$4:$AJ$1000,ROW(C982)-3,FALSE)-$AC982)</f>
        <v>0</v>
      </c>
      <c r="AC982" s="53">
        <f>HLOOKUP(A_Stammdaten!$B$12,$AD$4:$AJ$1000,ROW(C982)-3,FALSE)</f>
        <v>0</v>
      </c>
      <c r="AD982" s="53">
        <f t="shared" si="179"/>
        <v>0</v>
      </c>
      <c r="AE982" s="53">
        <f t="shared" si="180"/>
        <v>0</v>
      </c>
      <c r="AF982" s="53">
        <f t="shared" si="181"/>
        <v>0</v>
      </c>
      <c r="AG982" s="53">
        <f t="shared" si="182"/>
        <v>0</v>
      </c>
      <c r="AH982" s="53">
        <f t="shared" si="183"/>
        <v>0</v>
      </c>
      <c r="AI982" s="53">
        <f t="shared" si="184"/>
        <v>0</v>
      </c>
      <c r="AJ982" s="53">
        <f t="shared" si="185"/>
        <v>0</v>
      </c>
    </row>
    <row r="983" spans="1:36" x14ac:dyDescent="0.25">
      <c r="A983" s="19"/>
      <c r="B983" s="19"/>
      <c r="C983" s="37"/>
      <c r="D983" s="19"/>
      <c r="E983" s="19"/>
      <c r="F983" s="19"/>
      <c r="G983" s="19"/>
      <c r="H983" s="19"/>
      <c r="I983" s="19"/>
      <c r="J983" s="19"/>
      <c r="K983" s="19"/>
      <c r="L983" s="19"/>
      <c r="M983" s="81">
        <f>IF(C983&gt;A_Stammdaten!$B$12,0,SUM(D983,E983,G983,I983:J983)-SUM(F983,H983,K983:L983))</f>
        <v>0</v>
      </c>
      <c r="N983" s="19"/>
      <c r="O983" s="19"/>
      <c r="P983" s="19"/>
      <c r="Q983" s="81">
        <f t="shared" si="186"/>
        <v>0</v>
      </c>
      <c r="R983" s="82">
        <f>IF(ISBLANK($B983),0,VLOOKUP($B983,Listen!$A$2:$C$45,2,FALSE))</f>
        <v>0</v>
      </c>
      <c r="S983" s="82">
        <f>IF(ISBLANK($B983),0,VLOOKUP($B983,Listen!$A$2:$C$45,3,FALSE))</f>
        <v>0</v>
      </c>
      <c r="T983" s="51">
        <f t="shared" si="178"/>
        <v>0</v>
      </c>
      <c r="U983" s="51">
        <f t="shared" si="177"/>
        <v>0</v>
      </c>
      <c r="V983" s="51">
        <f t="shared" si="177"/>
        <v>0</v>
      </c>
      <c r="W983" s="51">
        <f t="shared" si="177"/>
        <v>0</v>
      </c>
      <c r="X983" s="51">
        <f t="shared" si="177"/>
        <v>0</v>
      </c>
      <c r="Y983" s="51">
        <f t="shared" si="177"/>
        <v>0</v>
      </c>
      <c r="Z983" s="51">
        <f t="shared" si="177"/>
        <v>0</v>
      </c>
      <c r="AA983" s="53">
        <f t="shared" si="176"/>
        <v>0</v>
      </c>
      <c r="AB983" s="53">
        <f>IF(C983=A_Stammdaten!$B$12,D_SAV!$Q983-D_SAV!$AC983,HLOOKUP(A_Stammdaten!$B$12-1,$AD$4:$AJ$1000,ROW(C983)-3,FALSE)-$AC983)</f>
        <v>0</v>
      </c>
      <c r="AC983" s="53">
        <f>HLOOKUP(A_Stammdaten!$B$12,$AD$4:$AJ$1000,ROW(C983)-3,FALSE)</f>
        <v>0</v>
      </c>
      <c r="AD983" s="53">
        <f t="shared" si="179"/>
        <v>0</v>
      </c>
      <c r="AE983" s="53">
        <f t="shared" si="180"/>
        <v>0</v>
      </c>
      <c r="AF983" s="53">
        <f t="shared" si="181"/>
        <v>0</v>
      </c>
      <c r="AG983" s="53">
        <f t="shared" si="182"/>
        <v>0</v>
      </c>
      <c r="AH983" s="53">
        <f t="shared" si="183"/>
        <v>0</v>
      </c>
      <c r="AI983" s="53">
        <f t="shared" si="184"/>
        <v>0</v>
      </c>
      <c r="AJ983" s="53">
        <f t="shared" si="185"/>
        <v>0</v>
      </c>
    </row>
    <row r="984" spans="1:36" x14ac:dyDescent="0.25">
      <c r="A984" s="19"/>
      <c r="B984" s="19"/>
      <c r="C984" s="37"/>
      <c r="D984" s="19"/>
      <c r="E984" s="19"/>
      <c r="F984" s="19"/>
      <c r="G984" s="19"/>
      <c r="H984" s="19"/>
      <c r="I984" s="19"/>
      <c r="J984" s="19"/>
      <c r="K984" s="19"/>
      <c r="L984" s="19"/>
      <c r="M984" s="81">
        <f>IF(C984&gt;A_Stammdaten!$B$12,0,SUM(D984,E984,G984,I984:J984)-SUM(F984,H984,K984:L984))</f>
        <v>0</v>
      </c>
      <c r="N984" s="19"/>
      <c r="O984" s="19"/>
      <c r="P984" s="19"/>
      <c r="Q984" s="81">
        <f t="shared" si="186"/>
        <v>0</v>
      </c>
      <c r="R984" s="82">
        <f>IF(ISBLANK($B984),0,VLOOKUP($B984,Listen!$A$2:$C$45,2,FALSE))</f>
        <v>0</v>
      </c>
      <c r="S984" s="82">
        <f>IF(ISBLANK($B984),0,VLOOKUP($B984,Listen!$A$2:$C$45,3,FALSE))</f>
        <v>0</v>
      </c>
      <c r="T984" s="51">
        <f t="shared" si="178"/>
        <v>0</v>
      </c>
      <c r="U984" s="51">
        <f t="shared" si="177"/>
        <v>0</v>
      </c>
      <c r="V984" s="51">
        <f t="shared" si="177"/>
        <v>0</v>
      </c>
      <c r="W984" s="51">
        <f t="shared" si="177"/>
        <v>0</v>
      </c>
      <c r="X984" s="51">
        <f t="shared" si="177"/>
        <v>0</v>
      </c>
      <c r="Y984" s="51">
        <f t="shared" si="177"/>
        <v>0</v>
      </c>
      <c r="Z984" s="51">
        <f t="shared" si="177"/>
        <v>0</v>
      </c>
      <c r="AA984" s="53">
        <f t="shared" si="176"/>
        <v>0</v>
      </c>
      <c r="AB984" s="53">
        <f>IF(C984=A_Stammdaten!$B$12,D_SAV!$Q984-D_SAV!$AC984,HLOOKUP(A_Stammdaten!$B$12-1,$AD$4:$AJ$1000,ROW(C984)-3,FALSE)-$AC984)</f>
        <v>0</v>
      </c>
      <c r="AC984" s="53">
        <f>HLOOKUP(A_Stammdaten!$B$12,$AD$4:$AJ$1000,ROW(C984)-3,FALSE)</f>
        <v>0</v>
      </c>
      <c r="AD984" s="53">
        <f t="shared" si="179"/>
        <v>0</v>
      </c>
      <c r="AE984" s="53">
        <f t="shared" si="180"/>
        <v>0</v>
      </c>
      <c r="AF984" s="53">
        <f t="shared" si="181"/>
        <v>0</v>
      </c>
      <c r="AG984" s="53">
        <f t="shared" si="182"/>
        <v>0</v>
      </c>
      <c r="AH984" s="53">
        <f t="shared" si="183"/>
        <v>0</v>
      </c>
      <c r="AI984" s="53">
        <f t="shared" si="184"/>
        <v>0</v>
      </c>
      <c r="AJ984" s="53">
        <f t="shared" si="185"/>
        <v>0</v>
      </c>
    </row>
    <row r="985" spans="1:36" x14ac:dyDescent="0.25">
      <c r="A985" s="19"/>
      <c r="B985" s="19"/>
      <c r="C985" s="37"/>
      <c r="D985" s="19"/>
      <c r="E985" s="19"/>
      <c r="F985" s="19"/>
      <c r="G985" s="19"/>
      <c r="H985" s="19"/>
      <c r="I985" s="19"/>
      <c r="J985" s="19"/>
      <c r="K985" s="19"/>
      <c r="L985" s="19"/>
      <c r="M985" s="81">
        <f>IF(C985&gt;A_Stammdaten!$B$12,0,SUM(D985,E985,G985,I985:J985)-SUM(F985,H985,K985:L985))</f>
        <v>0</v>
      </c>
      <c r="N985" s="19"/>
      <c r="O985" s="19"/>
      <c r="P985" s="19"/>
      <c r="Q985" s="81">
        <f t="shared" si="186"/>
        <v>0</v>
      </c>
      <c r="R985" s="82">
        <f>IF(ISBLANK($B985),0,VLOOKUP($B985,Listen!$A$2:$C$45,2,FALSE))</f>
        <v>0</v>
      </c>
      <c r="S985" s="82">
        <f>IF(ISBLANK($B985),0,VLOOKUP($B985,Listen!$A$2:$C$45,3,FALSE))</f>
        <v>0</v>
      </c>
      <c r="T985" s="51">
        <f t="shared" si="178"/>
        <v>0</v>
      </c>
      <c r="U985" s="51">
        <f t="shared" si="177"/>
        <v>0</v>
      </c>
      <c r="V985" s="51">
        <f t="shared" si="177"/>
        <v>0</v>
      </c>
      <c r="W985" s="51">
        <f t="shared" si="177"/>
        <v>0</v>
      </c>
      <c r="X985" s="51">
        <f t="shared" si="177"/>
        <v>0</v>
      </c>
      <c r="Y985" s="51">
        <f t="shared" si="177"/>
        <v>0</v>
      </c>
      <c r="Z985" s="51">
        <f t="shared" si="177"/>
        <v>0</v>
      </c>
      <c r="AA985" s="53">
        <f t="shared" si="176"/>
        <v>0</v>
      </c>
      <c r="AB985" s="53">
        <f>IF(C985=A_Stammdaten!$B$12,D_SAV!$Q985-D_SAV!$AC985,HLOOKUP(A_Stammdaten!$B$12-1,$AD$4:$AJ$1000,ROW(C985)-3,FALSE)-$AC985)</f>
        <v>0</v>
      </c>
      <c r="AC985" s="53">
        <f>HLOOKUP(A_Stammdaten!$B$12,$AD$4:$AJ$1000,ROW(C985)-3,FALSE)</f>
        <v>0</v>
      </c>
      <c r="AD985" s="53">
        <f t="shared" si="179"/>
        <v>0</v>
      </c>
      <c r="AE985" s="53">
        <f t="shared" si="180"/>
        <v>0</v>
      </c>
      <c r="AF985" s="53">
        <f t="shared" si="181"/>
        <v>0</v>
      </c>
      <c r="AG985" s="53">
        <f t="shared" si="182"/>
        <v>0</v>
      </c>
      <c r="AH985" s="53">
        <f t="shared" si="183"/>
        <v>0</v>
      </c>
      <c r="AI985" s="53">
        <f t="shared" si="184"/>
        <v>0</v>
      </c>
      <c r="AJ985" s="53">
        <f t="shared" si="185"/>
        <v>0</v>
      </c>
    </row>
    <row r="986" spans="1:36" x14ac:dyDescent="0.25">
      <c r="A986" s="19"/>
      <c r="B986" s="19"/>
      <c r="C986" s="37"/>
      <c r="D986" s="19"/>
      <c r="E986" s="19"/>
      <c r="F986" s="19"/>
      <c r="G986" s="19"/>
      <c r="H986" s="19"/>
      <c r="I986" s="19"/>
      <c r="J986" s="19"/>
      <c r="K986" s="19"/>
      <c r="L986" s="19"/>
      <c r="M986" s="81">
        <f>IF(C986&gt;A_Stammdaten!$B$12,0,SUM(D986,E986,G986,I986:J986)-SUM(F986,H986,K986:L986))</f>
        <v>0</v>
      </c>
      <c r="N986" s="19"/>
      <c r="O986" s="19"/>
      <c r="P986" s="19"/>
      <c r="Q986" s="81">
        <f t="shared" si="186"/>
        <v>0</v>
      </c>
      <c r="R986" s="82">
        <f>IF(ISBLANK($B986),0,VLOOKUP($B986,Listen!$A$2:$C$45,2,FALSE))</f>
        <v>0</v>
      </c>
      <c r="S986" s="82">
        <f>IF(ISBLANK($B986),0,VLOOKUP($B986,Listen!$A$2:$C$45,3,FALSE))</f>
        <v>0</v>
      </c>
      <c r="T986" s="51">
        <f t="shared" si="178"/>
        <v>0</v>
      </c>
      <c r="U986" s="51">
        <f t="shared" si="177"/>
        <v>0</v>
      </c>
      <c r="V986" s="51">
        <f t="shared" si="177"/>
        <v>0</v>
      </c>
      <c r="W986" s="51">
        <f t="shared" si="177"/>
        <v>0</v>
      </c>
      <c r="X986" s="51">
        <f t="shared" si="177"/>
        <v>0</v>
      </c>
      <c r="Y986" s="51">
        <f t="shared" si="177"/>
        <v>0</v>
      </c>
      <c r="Z986" s="51">
        <f t="shared" si="177"/>
        <v>0</v>
      </c>
      <c r="AA986" s="53">
        <f t="shared" si="176"/>
        <v>0</v>
      </c>
      <c r="AB986" s="53">
        <f>IF(C986=A_Stammdaten!$B$12,D_SAV!$Q986-D_SAV!$AC986,HLOOKUP(A_Stammdaten!$B$12-1,$AD$4:$AJ$1000,ROW(C986)-3,FALSE)-$AC986)</f>
        <v>0</v>
      </c>
      <c r="AC986" s="53">
        <f>HLOOKUP(A_Stammdaten!$B$12,$AD$4:$AJ$1000,ROW(C986)-3,FALSE)</f>
        <v>0</v>
      </c>
      <c r="AD986" s="53">
        <f t="shared" si="179"/>
        <v>0</v>
      </c>
      <c r="AE986" s="53">
        <f t="shared" si="180"/>
        <v>0</v>
      </c>
      <c r="AF986" s="53">
        <f t="shared" si="181"/>
        <v>0</v>
      </c>
      <c r="AG986" s="53">
        <f t="shared" si="182"/>
        <v>0</v>
      </c>
      <c r="AH986" s="53">
        <f t="shared" si="183"/>
        <v>0</v>
      </c>
      <c r="AI986" s="53">
        <f t="shared" si="184"/>
        <v>0</v>
      </c>
      <c r="AJ986" s="53">
        <f t="shared" si="185"/>
        <v>0</v>
      </c>
    </row>
    <row r="987" spans="1:36" x14ac:dyDescent="0.25">
      <c r="A987" s="19"/>
      <c r="B987" s="19"/>
      <c r="C987" s="37"/>
      <c r="D987" s="19"/>
      <c r="E987" s="19"/>
      <c r="F987" s="19"/>
      <c r="G987" s="19"/>
      <c r="H987" s="19"/>
      <c r="I987" s="19"/>
      <c r="J987" s="19"/>
      <c r="K987" s="19"/>
      <c r="L987" s="19"/>
      <c r="M987" s="81">
        <f>IF(C987&gt;A_Stammdaten!$B$12,0,SUM(D987,E987,G987,I987:J987)-SUM(F987,H987,K987:L987))</f>
        <v>0</v>
      </c>
      <c r="N987" s="19"/>
      <c r="O987" s="19"/>
      <c r="P987" s="19"/>
      <c r="Q987" s="81">
        <f t="shared" si="186"/>
        <v>0</v>
      </c>
      <c r="R987" s="82">
        <f>IF(ISBLANK($B987),0,VLOOKUP($B987,Listen!$A$2:$C$45,2,FALSE))</f>
        <v>0</v>
      </c>
      <c r="S987" s="82">
        <f>IF(ISBLANK($B987),0,VLOOKUP($B987,Listen!$A$2:$C$45,3,FALSE))</f>
        <v>0</v>
      </c>
      <c r="T987" s="51">
        <f t="shared" si="178"/>
        <v>0</v>
      </c>
      <c r="U987" s="51">
        <f t="shared" si="177"/>
        <v>0</v>
      </c>
      <c r="V987" s="51">
        <f t="shared" si="177"/>
        <v>0</v>
      </c>
      <c r="W987" s="51">
        <f t="shared" si="177"/>
        <v>0</v>
      </c>
      <c r="X987" s="51">
        <f t="shared" si="177"/>
        <v>0</v>
      </c>
      <c r="Y987" s="51">
        <f t="shared" si="177"/>
        <v>0</v>
      </c>
      <c r="Z987" s="51">
        <f t="shared" si="177"/>
        <v>0</v>
      </c>
      <c r="AA987" s="53">
        <f t="shared" si="176"/>
        <v>0</v>
      </c>
      <c r="AB987" s="53">
        <f>IF(C987=A_Stammdaten!$B$12,D_SAV!$Q987-D_SAV!$AC987,HLOOKUP(A_Stammdaten!$B$12-1,$AD$4:$AJ$1000,ROW(C987)-3,FALSE)-$AC987)</f>
        <v>0</v>
      </c>
      <c r="AC987" s="53">
        <f>HLOOKUP(A_Stammdaten!$B$12,$AD$4:$AJ$1000,ROW(C987)-3,FALSE)</f>
        <v>0</v>
      </c>
      <c r="AD987" s="53">
        <f t="shared" si="179"/>
        <v>0</v>
      </c>
      <c r="AE987" s="53">
        <f t="shared" si="180"/>
        <v>0</v>
      </c>
      <c r="AF987" s="53">
        <f t="shared" si="181"/>
        <v>0</v>
      </c>
      <c r="AG987" s="53">
        <f t="shared" si="182"/>
        <v>0</v>
      </c>
      <c r="AH987" s="53">
        <f t="shared" si="183"/>
        <v>0</v>
      </c>
      <c r="AI987" s="53">
        <f t="shared" si="184"/>
        <v>0</v>
      </c>
      <c r="AJ987" s="53">
        <f t="shared" si="185"/>
        <v>0</v>
      </c>
    </row>
    <row r="988" spans="1:36" x14ac:dyDescent="0.25">
      <c r="A988" s="19"/>
      <c r="B988" s="19"/>
      <c r="C988" s="37"/>
      <c r="D988" s="19"/>
      <c r="E988" s="19"/>
      <c r="F988" s="19"/>
      <c r="G988" s="19"/>
      <c r="H988" s="19"/>
      <c r="I988" s="19"/>
      <c r="J988" s="19"/>
      <c r="K988" s="19"/>
      <c r="L988" s="19"/>
      <c r="M988" s="81">
        <f>IF(C988&gt;A_Stammdaten!$B$12,0,SUM(D988,E988,G988,I988:J988)-SUM(F988,H988,K988:L988))</f>
        <v>0</v>
      </c>
      <c r="N988" s="19"/>
      <c r="O988" s="19"/>
      <c r="P988" s="19"/>
      <c r="Q988" s="81">
        <f t="shared" si="186"/>
        <v>0</v>
      </c>
      <c r="R988" s="82">
        <f>IF(ISBLANK($B988),0,VLOOKUP($B988,Listen!$A$2:$C$45,2,FALSE))</f>
        <v>0</v>
      </c>
      <c r="S988" s="82">
        <f>IF(ISBLANK($B988),0,VLOOKUP($B988,Listen!$A$2:$C$45,3,FALSE))</f>
        <v>0</v>
      </c>
      <c r="T988" s="51">
        <f t="shared" si="178"/>
        <v>0</v>
      </c>
      <c r="U988" s="51">
        <f t="shared" si="177"/>
        <v>0</v>
      </c>
      <c r="V988" s="51">
        <f t="shared" si="177"/>
        <v>0</v>
      </c>
      <c r="W988" s="51">
        <f t="shared" si="177"/>
        <v>0</v>
      </c>
      <c r="X988" s="51">
        <f t="shared" si="177"/>
        <v>0</v>
      </c>
      <c r="Y988" s="51">
        <f t="shared" si="177"/>
        <v>0</v>
      </c>
      <c r="Z988" s="51">
        <f t="shared" si="177"/>
        <v>0</v>
      </c>
      <c r="AA988" s="53">
        <f t="shared" si="176"/>
        <v>0</v>
      </c>
      <c r="AB988" s="53">
        <f>IF(C988=A_Stammdaten!$B$12,D_SAV!$Q988-D_SAV!$AC988,HLOOKUP(A_Stammdaten!$B$12-1,$AD$4:$AJ$1000,ROW(C988)-3,FALSE)-$AC988)</f>
        <v>0</v>
      </c>
      <c r="AC988" s="53">
        <f>HLOOKUP(A_Stammdaten!$B$12,$AD$4:$AJ$1000,ROW(C988)-3,FALSE)</f>
        <v>0</v>
      </c>
      <c r="AD988" s="53">
        <f t="shared" si="179"/>
        <v>0</v>
      </c>
      <c r="AE988" s="53">
        <f t="shared" si="180"/>
        <v>0</v>
      </c>
      <c r="AF988" s="53">
        <f t="shared" si="181"/>
        <v>0</v>
      </c>
      <c r="AG988" s="53">
        <f t="shared" si="182"/>
        <v>0</v>
      </c>
      <c r="AH988" s="53">
        <f t="shared" si="183"/>
        <v>0</v>
      </c>
      <c r="AI988" s="53">
        <f t="shared" si="184"/>
        <v>0</v>
      </c>
      <c r="AJ988" s="53">
        <f t="shared" si="185"/>
        <v>0</v>
      </c>
    </row>
    <row r="989" spans="1:36" x14ac:dyDescent="0.25">
      <c r="A989" s="19"/>
      <c r="B989" s="19"/>
      <c r="C989" s="37"/>
      <c r="D989" s="19"/>
      <c r="E989" s="19"/>
      <c r="F989" s="19"/>
      <c r="G989" s="19"/>
      <c r="H989" s="19"/>
      <c r="I989" s="19"/>
      <c r="J989" s="19"/>
      <c r="K989" s="19"/>
      <c r="L989" s="19"/>
      <c r="M989" s="81">
        <f>IF(C989&gt;A_Stammdaten!$B$12,0,SUM(D989,E989,G989,I989:J989)-SUM(F989,H989,K989:L989))</f>
        <v>0</v>
      </c>
      <c r="N989" s="19"/>
      <c r="O989" s="19"/>
      <c r="P989" s="19"/>
      <c r="Q989" s="81">
        <f t="shared" si="186"/>
        <v>0</v>
      </c>
      <c r="R989" s="82">
        <f>IF(ISBLANK($B989),0,VLOOKUP($B989,Listen!$A$2:$C$45,2,FALSE))</f>
        <v>0</v>
      </c>
      <c r="S989" s="82">
        <f>IF(ISBLANK($B989),0,VLOOKUP($B989,Listen!$A$2:$C$45,3,FALSE))</f>
        <v>0</v>
      </c>
      <c r="T989" s="51">
        <f t="shared" si="178"/>
        <v>0</v>
      </c>
      <c r="U989" s="51">
        <f t="shared" si="177"/>
        <v>0</v>
      </c>
      <c r="V989" s="51">
        <f t="shared" si="177"/>
        <v>0</v>
      </c>
      <c r="W989" s="51">
        <f t="shared" si="177"/>
        <v>0</v>
      </c>
      <c r="X989" s="51">
        <f t="shared" si="177"/>
        <v>0</v>
      </c>
      <c r="Y989" s="51">
        <f t="shared" si="177"/>
        <v>0</v>
      </c>
      <c r="Z989" s="51">
        <f t="shared" si="177"/>
        <v>0</v>
      </c>
      <c r="AA989" s="53">
        <f t="shared" si="176"/>
        <v>0</v>
      </c>
      <c r="AB989" s="53">
        <f>IF(C989=A_Stammdaten!$B$12,D_SAV!$Q989-D_SAV!$AC989,HLOOKUP(A_Stammdaten!$B$12-1,$AD$4:$AJ$1000,ROW(C989)-3,FALSE)-$AC989)</f>
        <v>0</v>
      </c>
      <c r="AC989" s="53">
        <f>HLOOKUP(A_Stammdaten!$B$12,$AD$4:$AJ$1000,ROW(C989)-3,FALSE)</f>
        <v>0</v>
      </c>
      <c r="AD989" s="53">
        <f t="shared" si="179"/>
        <v>0</v>
      </c>
      <c r="AE989" s="53">
        <f t="shared" si="180"/>
        <v>0</v>
      </c>
      <c r="AF989" s="53">
        <f t="shared" si="181"/>
        <v>0</v>
      </c>
      <c r="AG989" s="53">
        <f t="shared" si="182"/>
        <v>0</v>
      </c>
      <c r="AH989" s="53">
        <f t="shared" si="183"/>
        <v>0</v>
      </c>
      <c r="AI989" s="53">
        <f t="shared" si="184"/>
        <v>0</v>
      </c>
      <c r="AJ989" s="53">
        <f t="shared" si="185"/>
        <v>0</v>
      </c>
    </row>
    <row r="990" spans="1:36" x14ac:dyDescent="0.25">
      <c r="A990" s="19"/>
      <c r="B990" s="19"/>
      <c r="C990" s="37"/>
      <c r="D990" s="19"/>
      <c r="E990" s="19"/>
      <c r="F990" s="19"/>
      <c r="G990" s="19"/>
      <c r="H990" s="19"/>
      <c r="I990" s="19"/>
      <c r="J990" s="19"/>
      <c r="K990" s="19"/>
      <c r="L990" s="19"/>
      <c r="M990" s="81">
        <f>IF(C990&gt;A_Stammdaten!$B$12,0,SUM(D990,E990,G990,I990:J990)-SUM(F990,H990,K990:L990))</f>
        <v>0</v>
      </c>
      <c r="N990" s="19"/>
      <c r="O990" s="19"/>
      <c r="P990" s="19"/>
      <c r="Q990" s="81">
        <f t="shared" si="186"/>
        <v>0</v>
      </c>
      <c r="R990" s="82">
        <f>IF(ISBLANK($B990),0,VLOOKUP($B990,Listen!$A$2:$C$45,2,FALSE))</f>
        <v>0</v>
      </c>
      <c r="S990" s="82">
        <f>IF(ISBLANK($B990),0,VLOOKUP($B990,Listen!$A$2:$C$45,3,FALSE))</f>
        <v>0</v>
      </c>
      <c r="T990" s="51">
        <f t="shared" si="178"/>
        <v>0</v>
      </c>
      <c r="U990" s="51">
        <f t="shared" si="177"/>
        <v>0</v>
      </c>
      <c r="V990" s="51">
        <f t="shared" si="177"/>
        <v>0</v>
      </c>
      <c r="W990" s="51">
        <f t="shared" si="177"/>
        <v>0</v>
      </c>
      <c r="X990" s="51">
        <f t="shared" si="177"/>
        <v>0</v>
      </c>
      <c r="Y990" s="51">
        <f t="shared" si="177"/>
        <v>0</v>
      </c>
      <c r="Z990" s="51">
        <f t="shared" si="177"/>
        <v>0</v>
      </c>
      <c r="AA990" s="53">
        <f t="shared" si="176"/>
        <v>0</v>
      </c>
      <c r="AB990" s="53">
        <f>IF(C990=A_Stammdaten!$B$12,D_SAV!$Q990-D_SAV!$AC990,HLOOKUP(A_Stammdaten!$B$12-1,$AD$4:$AJ$1000,ROW(C990)-3,FALSE)-$AC990)</f>
        <v>0</v>
      </c>
      <c r="AC990" s="53">
        <f>HLOOKUP(A_Stammdaten!$B$12,$AD$4:$AJ$1000,ROW(C990)-3,FALSE)</f>
        <v>0</v>
      </c>
      <c r="AD990" s="53">
        <f t="shared" si="179"/>
        <v>0</v>
      </c>
      <c r="AE990" s="53">
        <f t="shared" si="180"/>
        <v>0</v>
      </c>
      <c r="AF990" s="53">
        <f t="shared" si="181"/>
        <v>0</v>
      </c>
      <c r="AG990" s="53">
        <f t="shared" si="182"/>
        <v>0</v>
      </c>
      <c r="AH990" s="53">
        <f t="shared" si="183"/>
        <v>0</v>
      </c>
      <c r="AI990" s="53">
        <f t="shared" si="184"/>
        <v>0</v>
      </c>
      <c r="AJ990" s="53">
        <f t="shared" si="185"/>
        <v>0</v>
      </c>
    </row>
    <row r="991" spans="1:36" x14ac:dyDescent="0.25">
      <c r="A991" s="19"/>
      <c r="B991" s="19"/>
      <c r="C991" s="37"/>
      <c r="D991" s="19"/>
      <c r="E991" s="19"/>
      <c r="F991" s="19"/>
      <c r="G991" s="19"/>
      <c r="H991" s="19"/>
      <c r="I991" s="19"/>
      <c r="J991" s="19"/>
      <c r="K991" s="19"/>
      <c r="L991" s="19"/>
      <c r="M991" s="81">
        <f>IF(C991&gt;A_Stammdaten!$B$12,0,SUM(D991,E991,G991,I991:J991)-SUM(F991,H991,K991:L991))</f>
        <v>0</v>
      </c>
      <c r="N991" s="19"/>
      <c r="O991" s="19"/>
      <c r="P991" s="19"/>
      <c r="Q991" s="81">
        <f t="shared" si="186"/>
        <v>0</v>
      </c>
      <c r="R991" s="82">
        <f>IF(ISBLANK($B991),0,VLOOKUP($B991,Listen!$A$2:$C$45,2,FALSE))</f>
        <v>0</v>
      </c>
      <c r="S991" s="82">
        <f>IF(ISBLANK($B991),0,VLOOKUP($B991,Listen!$A$2:$C$45,3,FALSE))</f>
        <v>0</v>
      </c>
      <c r="T991" s="51">
        <f t="shared" si="178"/>
        <v>0</v>
      </c>
      <c r="U991" s="51">
        <f t="shared" si="177"/>
        <v>0</v>
      </c>
      <c r="V991" s="51">
        <f t="shared" si="177"/>
        <v>0</v>
      </c>
      <c r="W991" s="51">
        <f t="shared" si="177"/>
        <v>0</v>
      </c>
      <c r="X991" s="51">
        <f t="shared" si="177"/>
        <v>0</v>
      </c>
      <c r="Y991" s="51">
        <f t="shared" si="177"/>
        <v>0</v>
      </c>
      <c r="Z991" s="51">
        <f t="shared" si="177"/>
        <v>0</v>
      </c>
      <c r="AA991" s="53">
        <f t="shared" si="176"/>
        <v>0</v>
      </c>
      <c r="AB991" s="53">
        <f>IF(C991=A_Stammdaten!$B$12,D_SAV!$Q991-D_SAV!$AC991,HLOOKUP(A_Stammdaten!$B$12-1,$AD$4:$AJ$1000,ROW(C991)-3,FALSE)-$AC991)</f>
        <v>0</v>
      </c>
      <c r="AC991" s="53">
        <f>HLOOKUP(A_Stammdaten!$B$12,$AD$4:$AJ$1000,ROW(C991)-3,FALSE)</f>
        <v>0</v>
      </c>
      <c r="AD991" s="53">
        <f t="shared" si="179"/>
        <v>0</v>
      </c>
      <c r="AE991" s="53">
        <f t="shared" si="180"/>
        <v>0</v>
      </c>
      <c r="AF991" s="53">
        <f t="shared" si="181"/>
        <v>0</v>
      </c>
      <c r="AG991" s="53">
        <f t="shared" si="182"/>
        <v>0</v>
      </c>
      <c r="AH991" s="53">
        <f t="shared" si="183"/>
        <v>0</v>
      </c>
      <c r="AI991" s="53">
        <f t="shared" si="184"/>
        <v>0</v>
      </c>
      <c r="AJ991" s="53">
        <f t="shared" si="185"/>
        <v>0</v>
      </c>
    </row>
    <row r="992" spans="1:36" x14ac:dyDescent="0.25">
      <c r="A992" s="19"/>
      <c r="B992" s="19"/>
      <c r="C992" s="37"/>
      <c r="D992" s="19"/>
      <c r="E992" s="19"/>
      <c r="F992" s="19"/>
      <c r="G992" s="19"/>
      <c r="H992" s="19"/>
      <c r="I992" s="19"/>
      <c r="J992" s="19"/>
      <c r="K992" s="19"/>
      <c r="L992" s="19"/>
      <c r="M992" s="81">
        <f>IF(C992&gt;A_Stammdaten!$B$12,0,SUM(D992,E992,G992,I992:J992)-SUM(F992,H992,K992:L992))</f>
        <v>0</v>
      </c>
      <c r="N992" s="19"/>
      <c r="O992" s="19"/>
      <c r="P992" s="19"/>
      <c r="Q992" s="81">
        <f t="shared" si="186"/>
        <v>0</v>
      </c>
      <c r="R992" s="82">
        <f>IF(ISBLANK($B992),0,VLOOKUP($B992,Listen!$A$2:$C$45,2,FALSE))</f>
        <v>0</v>
      </c>
      <c r="S992" s="82">
        <f>IF(ISBLANK($B992),0,VLOOKUP($B992,Listen!$A$2:$C$45,3,FALSE))</f>
        <v>0</v>
      </c>
      <c r="T992" s="51">
        <f t="shared" si="178"/>
        <v>0</v>
      </c>
      <c r="U992" s="51">
        <f t="shared" si="177"/>
        <v>0</v>
      </c>
      <c r="V992" s="51">
        <f t="shared" si="177"/>
        <v>0</v>
      </c>
      <c r="W992" s="51">
        <f t="shared" si="177"/>
        <v>0</v>
      </c>
      <c r="X992" s="51">
        <f t="shared" si="177"/>
        <v>0</v>
      </c>
      <c r="Y992" s="51">
        <f t="shared" si="177"/>
        <v>0</v>
      </c>
      <c r="Z992" s="51">
        <f t="shared" si="177"/>
        <v>0</v>
      </c>
      <c r="AA992" s="53">
        <f t="shared" si="176"/>
        <v>0</v>
      </c>
      <c r="AB992" s="53">
        <f>IF(C992=A_Stammdaten!$B$12,D_SAV!$Q992-D_SAV!$AC992,HLOOKUP(A_Stammdaten!$B$12-1,$AD$4:$AJ$1000,ROW(C992)-3,FALSE)-$AC992)</f>
        <v>0</v>
      </c>
      <c r="AC992" s="53">
        <f>HLOOKUP(A_Stammdaten!$B$12,$AD$4:$AJ$1000,ROW(C992)-3,FALSE)</f>
        <v>0</v>
      </c>
      <c r="AD992" s="53">
        <f t="shared" si="179"/>
        <v>0</v>
      </c>
      <c r="AE992" s="53">
        <f t="shared" si="180"/>
        <v>0</v>
      </c>
      <c r="AF992" s="53">
        <f t="shared" si="181"/>
        <v>0</v>
      </c>
      <c r="AG992" s="53">
        <f t="shared" si="182"/>
        <v>0</v>
      </c>
      <c r="AH992" s="53">
        <f t="shared" si="183"/>
        <v>0</v>
      </c>
      <c r="AI992" s="53">
        <f t="shared" si="184"/>
        <v>0</v>
      </c>
      <c r="AJ992" s="53">
        <f t="shared" si="185"/>
        <v>0</v>
      </c>
    </row>
    <row r="993" spans="1:36" x14ac:dyDescent="0.25">
      <c r="A993" s="19"/>
      <c r="B993" s="19"/>
      <c r="C993" s="37"/>
      <c r="D993" s="19"/>
      <c r="E993" s="19"/>
      <c r="F993" s="19"/>
      <c r="G993" s="19"/>
      <c r="H993" s="19"/>
      <c r="I993" s="19"/>
      <c r="J993" s="19"/>
      <c r="K993" s="19"/>
      <c r="L993" s="19"/>
      <c r="M993" s="81">
        <f>IF(C993&gt;A_Stammdaten!$B$12,0,SUM(D993,E993,G993,I993:J993)-SUM(F993,H993,K993:L993))</f>
        <v>0</v>
      </c>
      <c r="N993" s="19"/>
      <c r="O993" s="19"/>
      <c r="P993" s="19"/>
      <c r="Q993" s="81">
        <f t="shared" si="186"/>
        <v>0</v>
      </c>
      <c r="R993" s="82">
        <f>IF(ISBLANK($B993),0,VLOOKUP($B993,Listen!$A$2:$C$45,2,FALSE))</f>
        <v>0</v>
      </c>
      <c r="S993" s="82">
        <f>IF(ISBLANK($B993),0,VLOOKUP($B993,Listen!$A$2:$C$45,3,FALSE))</f>
        <v>0</v>
      </c>
      <c r="T993" s="51">
        <f t="shared" si="178"/>
        <v>0</v>
      </c>
      <c r="U993" s="51">
        <f t="shared" si="177"/>
        <v>0</v>
      </c>
      <c r="V993" s="51">
        <f t="shared" si="177"/>
        <v>0</v>
      </c>
      <c r="W993" s="51">
        <f t="shared" si="177"/>
        <v>0</v>
      </c>
      <c r="X993" s="51">
        <f t="shared" si="177"/>
        <v>0</v>
      </c>
      <c r="Y993" s="51">
        <f t="shared" si="177"/>
        <v>0</v>
      </c>
      <c r="Z993" s="51">
        <f t="shared" si="177"/>
        <v>0</v>
      </c>
      <c r="AA993" s="53">
        <f t="shared" si="176"/>
        <v>0</v>
      </c>
      <c r="AB993" s="53">
        <f>IF(C993=A_Stammdaten!$B$12,D_SAV!$Q993-D_SAV!$AC993,HLOOKUP(A_Stammdaten!$B$12-1,$AD$4:$AJ$1000,ROW(C993)-3,FALSE)-$AC993)</f>
        <v>0</v>
      </c>
      <c r="AC993" s="53">
        <f>HLOOKUP(A_Stammdaten!$B$12,$AD$4:$AJ$1000,ROW(C993)-3,FALSE)</f>
        <v>0</v>
      </c>
      <c r="AD993" s="53">
        <f t="shared" si="179"/>
        <v>0</v>
      </c>
      <c r="AE993" s="53">
        <f t="shared" si="180"/>
        <v>0</v>
      </c>
      <c r="AF993" s="53">
        <f t="shared" si="181"/>
        <v>0</v>
      </c>
      <c r="AG993" s="53">
        <f t="shared" si="182"/>
        <v>0</v>
      </c>
      <c r="AH993" s="53">
        <f t="shared" si="183"/>
        <v>0</v>
      </c>
      <c r="AI993" s="53">
        <f t="shared" si="184"/>
        <v>0</v>
      </c>
      <c r="AJ993" s="53">
        <f t="shared" si="185"/>
        <v>0</v>
      </c>
    </row>
    <row r="994" spans="1:36" x14ac:dyDescent="0.25">
      <c r="A994" s="19"/>
      <c r="B994" s="19"/>
      <c r="C994" s="37"/>
      <c r="D994" s="19"/>
      <c r="E994" s="19"/>
      <c r="F994" s="19"/>
      <c r="G994" s="19"/>
      <c r="H994" s="19"/>
      <c r="I994" s="19"/>
      <c r="J994" s="19"/>
      <c r="K994" s="19"/>
      <c r="L994" s="19"/>
      <c r="M994" s="81">
        <f>IF(C994&gt;A_Stammdaten!$B$12,0,SUM(D994,E994,G994,I994:J994)-SUM(F994,H994,K994:L994))</f>
        <v>0</v>
      </c>
      <c r="N994" s="19"/>
      <c r="O994" s="19"/>
      <c r="P994" s="19"/>
      <c r="Q994" s="81">
        <f t="shared" si="186"/>
        <v>0</v>
      </c>
      <c r="R994" s="82">
        <f>IF(ISBLANK($B994),0,VLOOKUP($B994,Listen!$A$2:$C$45,2,FALSE))</f>
        <v>0</v>
      </c>
      <c r="S994" s="82">
        <f>IF(ISBLANK($B994),0,VLOOKUP($B994,Listen!$A$2:$C$45,3,FALSE))</f>
        <v>0</v>
      </c>
      <c r="T994" s="51">
        <f t="shared" si="178"/>
        <v>0</v>
      </c>
      <c r="U994" s="51">
        <f t="shared" si="177"/>
        <v>0</v>
      </c>
      <c r="V994" s="51">
        <f t="shared" si="177"/>
        <v>0</v>
      </c>
      <c r="W994" s="51">
        <f t="shared" si="177"/>
        <v>0</v>
      </c>
      <c r="X994" s="51">
        <f t="shared" si="177"/>
        <v>0</v>
      </c>
      <c r="Y994" s="51">
        <f t="shared" si="177"/>
        <v>0</v>
      </c>
      <c r="Z994" s="51">
        <f t="shared" si="177"/>
        <v>0</v>
      </c>
      <c r="AA994" s="53">
        <f t="shared" si="176"/>
        <v>0</v>
      </c>
      <c r="AB994" s="53">
        <f>IF(C994=A_Stammdaten!$B$12,D_SAV!$Q994-D_SAV!$AC994,HLOOKUP(A_Stammdaten!$B$12-1,$AD$4:$AJ$1000,ROW(C994)-3,FALSE)-$AC994)</f>
        <v>0</v>
      </c>
      <c r="AC994" s="53">
        <f>HLOOKUP(A_Stammdaten!$B$12,$AD$4:$AJ$1000,ROW(C994)-3,FALSE)</f>
        <v>0</v>
      </c>
      <c r="AD994" s="53">
        <f t="shared" si="179"/>
        <v>0</v>
      </c>
      <c r="AE994" s="53">
        <f t="shared" si="180"/>
        <v>0</v>
      </c>
      <c r="AF994" s="53">
        <f t="shared" si="181"/>
        <v>0</v>
      </c>
      <c r="AG994" s="53">
        <f t="shared" si="182"/>
        <v>0</v>
      </c>
      <c r="AH994" s="53">
        <f t="shared" si="183"/>
        <v>0</v>
      </c>
      <c r="AI994" s="53">
        <f t="shared" si="184"/>
        <v>0</v>
      </c>
      <c r="AJ994" s="53">
        <f t="shared" si="185"/>
        <v>0</v>
      </c>
    </row>
    <row r="995" spans="1:36" x14ac:dyDescent="0.25">
      <c r="A995" s="19"/>
      <c r="B995" s="19"/>
      <c r="C995" s="37"/>
      <c r="D995" s="19"/>
      <c r="E995" s="19"/>
      <c r="F995" s="19"/>
      <c r="G995" s="19"/>
      <c r="H995" s="19"/>
      <c r="I995" s="19"/>
      <c r="J995" s="19"/>
      <c r="K995" s="19"/>
      <c r="L995" s="19"/>
      <c r="M995" s="81">
        <f>IF(C995&gt;A_Stammdaten!$B$12,0,SUM(D995,E995,G995,I995:J995)-SUM(F995,H995,K995:L995))</f>
        <v>0</v>
      </c>
      <c r="N995" s="19"/>
      <c r="O995" s="19"/>
      <c r="P995" s="19"/>
      <c r="Q995" s="81">
        <f t="shared" si="186"/>
        <v>0</v>
      </c>
      <c r="R995" s="82">
        <f>IF(ISBLANK($B995),0,VLOOKUP($B995,Listen!$A$2:$C$45,2,FALSE))</f>
        <v>0</v>
      </c>
      <c r="S995" s="82">
        <f>IF(ISBLANK($B995),0,VLOOKUP($B995,Listen!$A$2:$C$45,3,FALSE))</f>
        <v>0</v>
      </c>
      <c r="T995" s="51">
        <f t="shared" si="178"/>
        <v>0</v>
      </c>
      <c r="U995" s="51">
        <f t="shared" si="177"/>
        <v>0</v>
      </c>
      <c r="V995" s="51">
        <f t="shared" si="177"/>
        <v>0</v>
      </c>
      <c r="W995" s="51">
        <f t="shared" si="177"/>
        <v>0</v>
      </c>
      <c r="X995" s="51">
        <f t="shared" si="177"/>
        <v>0</v>
      </c>
      <c r="Y995" s="51">
        <f t="shared" si="177"/>
        <v>0</v>
      </c>
      <c r="Z995" s="51">
        <f t="shared" si="177"/>
        <v>0</v>
      </c>
      <c r="AA995" s="53">
        <f t="shared" ref="AA995:AA1000" si="187">AC995+AB995</f>
        <v>0</v>
      </c>
      <c r="AB995" s="53">
        <f>IF(C995=A_Stammdaten!$B$12,D_SAV!$Q995-D_SAV!$AC995,HLOOKUP(A_Stammdaten!$B$12-1,$AD$4:$AJ$1000,ROW(C995)-3,FALSE)-$AC995)</f>
        <v>0</v>
      </c>
      <c r="AC995" s="53">
        <f>HLOOKUP(A_Stammdaten!$B$12,$AD$4:$AJ$1000,ROW(C995)-3,FALSE)</f>
        <v>0</v>
      </c>
      <c r="AD995" s="53">
        <f t="shared" si="179"/>
        <v>0</v>
      </c>
      <c r="AE995" s="53">
        <f t="shared" si="180"/>
        <v>0</v>
      </c>
      <c r="AF995" s="53">
        <f t="shared" si="181"/>
        <v>0</v>
      </c>
      <c r="AG995" s="53">
        <f t="shared" si="182"/>
        <v>0</v>
      </c>
      <c r="AH995" s="53">
        <f t="shared" si="183"/>
        <v>0</v>
      </c>
      <c r="AI995" s="53">
        <f t="shared" si="184"/>
        <v>0</v>
      </c>
      <c r="AJ995" s="53">
        <f t="shared" si="185"/>
        <v>0</v>
      </c>
    </row>
    <row r="996" spans="1:36" x14ac:dyDescent="0.25">
      <c r="A996" s="19"/>
      <c r="B996" s="19"/>
      <c r="C996" s="37"/>
      <c r="D996" s="19"/>
      <c r="E996" s="19"/>
      <c r="F996" s="19"/>
      <c r="G996" s="19"/>
      <c r="H996" s="19"/>
      <c r="I996" s="19"/>
      <c r="J996" s="19"/>
      <c r="K996" s="19"/>
      <c r="L996" s="19"/>
      <c r="M996" s="81">
        <f>IF(C996&gt;A_Stammdaten!$B$12,0,SUM(D996,E996,G996,I996:J996)-SUM(F996,H996,K996:L996))</f>
        <v>0</v>
      </c>
      <c r="N996" s="19"/>
      <c r="O996" s="19"/>
      <c r="P996" s="19"/>
      <c r="Q996" s="81">
        <f t="shared" si="186"/>
        <v>0</v>
      </c>
      <c r="R996" s="82">
        <f>IF(ISBLANK($B996),0,VLOOKUP($B996,Listen!$A$2:$C$45,2,FALSE))</f>
        <v>0</v>
      </c>
      <c r="S996" s="82">
        <f>IF(ISBLANK($B996),0,VLOOKUP($B996,Listen!$A$2:$C$45,3,FALSE))</f>
        <v>0</v>
      </c>
      <c r="T996" s="51">
        <f t="shared" si="178"/>
        <v>0</v>
      </c>
      <c r="U996" s="51">
        <f t="shared" si="177"/>
        <v>0</v>
      </c>
      <c r="V996" s="51">
        <f t="shared" si="177"/>
        <v>0</v>
      </c>
      <c r="W996" s="51">
        <f t="shared" si="177"/>
        <v>0</v>
      </c>
      <c r="X996" s="51">
        <f t="shared" si="177"/>
        <v>0</v>
      </c>
      <c r="Y996" s="51">
        <f t="shared" si="177"/>
        <v>0</v>
      </c>
      <c r="Z996" s="51">
        <f t="shared" si="177"/>
        <v>0</v>
      </c>
      <c r="AA996" s="53">
        <f t="shared" si="187"/>
        <v>0</v>
      </c>
      <c r="AB996" s="53">
        <f>IF(C996=A_Stammdaten!$B$12,D_SAV!$Q996-D_SAV!$AC996,HLOOKUP(A_Stammdaten!$B$12-1,$AD$4:$AJ$1000,ROW(C996)-3,FALSE)-$AC996)</f>
        <v>0</v>
      </c>
      <c r="AC996" s="53">
        <f>HLOOKUP(A_Stammdaten!$B$12,$AD$4:$AJ$1000,ROW(C996)-3,FALSE)</f>
        <v>0</v>
      </c>
      <c r="AD996" s="53">
        <f t="shared" si="179"/>
        <v>0</v>
      </c>
      <c r="AE996" s="53">
        <f t="shared" si="180"/>
        <v>0</v>
      </c>
      <c r="AF996" s="53">
        <f t="shared" si="181"/>
        <v>0</v>
      </c>
      <c r="AG996" s="53">
        <f t="shared" si="182"/>
        <v>0</v>
      </c>
      <c r="AH996" s="53">
        <f t="shared" si="183"/>
        <v>0</v>
      </c>
      <c r="AI996" s="53">
        <f t="shared" si="184"/>
        <v>0</v>
      </c>
      <c r="AJ996" s="53">
        <f t="shared" si="185"/>
        <v>0</v>
      </c>
    </row>
    <row r="997" spans="1:36" x14ac:dyDescent="0.25">
      <c r="A997" s="19"/>
      <c r="B997" s="19"/>
      <c r="C997" s="37"/>
      <c r="D997" s="19"/>
      <c r="E997" s="19"/>
      <c r="F997" s="19"/>
      <c r="G997" s="19"/>
      <c r="H997" s="19"/>
      <c r="I997" s="19"/>
      <c r="J997" s="19"/>
      <c r="K997" s="19"/>
      <c r="L997" s="19"/>
      <c r="M997" s="81">
        <f>IF(C997&gt;A_Stammdaten!$B$12,0,SUM(D997,E997,G997,I997:J997)-SUM(F997,H997,K997:L997))</f>
        <v>0</v>
      </c>
      <c r="N997" s="19"/>
      <c r="O997" s="19"/>
      <c r="P997" s="19"/>
      <c r="Q997" s="81">
        <f t="shared" si="186"/>
        <v>0</v>
      </c>
      <c r="R997" s="82">
        <f>IF(ISBLANK($B997),0,VLOOKUP($B997,Listen!$A$2:$C$45,2,FALSE))</f>
        <v>0</v>
      </c>
      <c r="S997" s="82">
        <f>IF(ISBLANK($B997),0,VLOOKUP($B997,Listen!$A$2:$C$45,3,FALSE))</f>
        <v>0</v>
      </c>
      <c r="T997" s="51">
        <f t="shared" si="178"/>
        <v>0</v>
      </c>
      <c r="U997" s="51">
        <f t="shared" si="177"/>
        <v>0</v>
      </c>
      <c r="V997" s="51">
        <f t="shared" si="177"/>
        <v>0</v>
      </c>
      <c r="W997" s="51">
        <f t="shared" si="177"/>
        <v>0</v>
      </c>
      <c r="X997" s="51">
        <f t="shared" si="177"/>
        <v>0</v>
      </c>
      <c r="Y997" s="51">
        <f t="shared" si="177"/>
        <v>0</v>
      </c>
      <c r="Z997" s="51">
        <f t="shared" si="177"/>
        <v>0</v>
      </c>
      <c r="AA997" s="53">
        <f t="shared" si="187"/>
        <v>0</v>
      </c>
      <c r="AB997" s="53">
        <f>IF(C997=A_Stammdaten!$B$12,D_SAV!$Q997-D_SAV!$AC997,HLOOKUP(A_Stammdaten!$B$12-1,$AD$4:$AJ$1000,ROW(C997)-3,FALSE)-$AC997)</f>
        <v>0</v>
      </c>
      <c r="AC997" s="53">
        <f>HLOOKUP(A_Stammdaten!$B$12,$AD$4:$AJ$1000,ROW(C997)-3,FALSE)</f>
        <v>0</v>
      </c>
      <c r="AD997" s="53">
        <f t="shared" si="179"/>
        <v>0</v>
      </c>
      <c r="AE997" s="53">
        <f t="shared" si="180"/>
        <v>0</v>
      </c>
      <c r="AF997" s="53">
        <f t="shared" si="181"/>
        <v>0</v>
      </c>
      <c r="AG997" s="53">
        <f t="shared" si="182"/>
        <v>0</v>
      </c>
      <c r="AH997" s="53">
        <f t="shared" si="183"/>
        <v>0</v>
      </c>
      <c r="AI997" s="53">
        <f t="shared" si="184"/>
        <v>0</v>
      </c>
      <c r="AJ997" s="53">
        <f t="shared" si="185"/>
        <v>0</v>
      </c>
    </row>
    <row r="998" spans="1:36" x14ac:dyDescent="0.25">
      <c r="A998" s="19"/>
      <c r="B998" s="19"/>
      <c r="C998" s="37"/>
      <c r="D998" s="19"/>
      <c r="E998" s="19"/>
      <c r="F998" s="19"/>
      <c r="G998" s="19"/>
      <c r="H998" s="19"/>
      <c r="I998" s="19"/>
      <c r="J998" s="19"/>
      <c r="K998" s="19"/>
      <c r="L998" s="19"/>
      <c r="M998" s="81">
        <f>IF(C998&gt;A_Stammdaten!$B$12,0,SUM(D998,E998,G998,I998:J998)-SUM(F998,H998,K998:L998))</f>
        <v>0</v>
      </c>
      <c r="N998" s="19"/>
      <c r="O998" s="19"/>
      <c r="P998" s="19"/>
      <c r="Q998" s="81">
        <f t="shared" si="186"/>
        <v>0</v>
      </c>
      <c r="R998" s="82">
        <f>IF(ISBLANK($B998),0,VLOOKUP($B998,Listen!$A$2:$C$45,2,FALSE))</f>
        <v>0</v>
      </c>
      <c r="S998" s="82">
        <f>IF(ISBLANK($B998),0,VLOOKUP($B998,Listen!$A$2:$C$45,3,FALSE))</f>
        <v>0</v>
      </c>
      <c r="T998" s="51">
        <f t="shared" si="178"/>
        <v>0</v>
      </c>
      <c r="U998" s="51">
        <f t="shared" si="177"/>
        <v>0</v>
      </c>
      <c r="V998" s="51">
        <f t="shared" si="177"/>
        <v>0</v>
      </c>
      <c r="W998" s="51">
        <f t="shared" si="177"/>
        <v>0</v>
      </c>
      <c r="X998" s="51">
        <f t="shared" si="177"/>
        <v>0</v>
      </c>
      <c r="Y998" s="51">
        <f t="shared" si="177"/>
        <v>0</v>
      </c>
      <c r="Z998" s="51">
        <f t="shared" si="177"/>
        <v>0</v>
      </c>
      <c r="AA998" s="53">
        <f t="shared" si="187"/>
        <v>0</v>
      </c>
      <c r="AB998" s="53">
        <f>IF(C998=A_Stammdaten!$B$12,D_SAV!$Q998-D_SAV!$AC998,HLOOKUP(A_Stammdaten!$B$12-1,$AD$4:$AJ$1000,ROW(C998)-3,FALSE)-$AC998)</f>
        <v>0</v>
      </c>
      <c r="AC998" s="53">
        <f>HLOOKUP(A_Stammdaten!$B$12,$AD$4:$AJ$1000,ROW(C998)-3,FALSE)</f>
        <v>0</v>
      </c>
      <c r="AD998" s="53">
        <f t="shared" si="179"/>
        <v>0</v>
      </c>
      <c r="AE998" s="53">
        <f t="shared" si="180"/>
        <v>0</v>
      </c>
      <c r="AF998" s="53">
        <f t="shared" si="181"/>
        <v>0</v>
      </c>
      <c r="AG998" s="53">
        <f t="shared" si="182"/>
        <v>0</v>
      </c>
      <c r="AH998" s="53">
        <f t="shared" si="183"/>
        <v>0</v>
      </c>
      <c r="AI998" s="53">
        <f t="shared" si="184"/>
        <v>0</v>
      </c>
      <c r="AJ998" s="53">
        <f t="shared" si="185"/>
        <v>0</v>
      </c>
    </row>
    <row r="999" spans="1:36" x14ac:dyDescent="0.25">
      <c r="A999" s="19"/>
      <c r="B999" s="19"/>
      <c r="C999" s="37"/>
      <c r="D999" s="19"/>
      <c r="E999" s="19"/>
      <c r="F999" s="19"/>
      <c r="G999" s="19"/>
      <c r="H999" s="19"/>
      <c r="I999" s="19"/>
      <c r="J999" s="19"/>
      <c r="K999" s="19"/>
      <c r="L999" s="19"/>
      <c r="M999" s="81">
        <f>IF(C999&gt;A_Stammdaten!$B$12,0,SUM(D999,E999,G999,I999:J999)-SUM(F999,H999,K999:L999))</f>
        <v>0</v>
      </c>
      <c r="N999" s="19"/>
      <c r="O999" s="19"/>
      <c r="P999" s="19"/>
      <c r="Q999" s="81">
        <f t="shared" si="186"/>
        <v>0</v>
      </c>
      <c r="R999" s="82">
        <f>IF(ISBLANK($B999),0,VLOOKUP($B999,Listen!$A$2:$C$45,2,FALSE))</f>
        <v>0</v>
      </c>
      <c r="S999" s="82">
        <f>IF(ISBLANK($B999),0,VLOOKUP($B999,Listen!$A$2:$C$45,3,FALSE))</f>
        <v>0</v>
      </c>
      <c r="T999" s="51">
        <f t="shared" si="178"/>
        <v>0</v>
      </c>
      <c r="U999" s="51">
        <f t="shared" si="177"/>
        <v>0</v>
      </c>
      <c r="V999" s="51">
        <f t="shared" si="177"/>
        <v>0</v>
      </c>
      <c r="W999" s="51">
        <f t="shared" si="177"/>
        <v>0</v>
      </c>
      <c r="X999" s="51">
        <f t="shared" si="177"/>
        <v>0</v>
      </c>
      <c r="Y999" s="51">
        <f t="shared" si="177"/>
        <v>0</v>
      </c>
      <c r="Z999" s="51">
        <f t="shared" si="177"/>
        <v>0</v>
      </c>
      <c r="AA999" s="53">
        <f t="shared" si="187"/>
        <v>0</v>
      </c>
      <c r="AB999" s="53">
        <f>IF(C999=A_Stammdaten!$B$12,D_SAV!$Q999-D_SAV!$AC999,HLOOKUP(A_Stammdaten!$B$12-1,$AD$4:$AJ$1000,ROW(C999)-3,FALSE)-$AC999)</f>
        <v>0</v>
      </c>
      <c r="AC999" s="53">
        <f>HLOOKUP(A_Stammdaten!$B$12,$AD$4:$AJ$1000,ROW(C999)-3,FALSE)</f>
        <v>0</v>
      </c>
      <c r="AD999" s="53">
        <f t="shared" si="179"/>
        <v>0</v>
      </c>
      <c r="AE999" s="53">
        <f t="shared" si="180"/>
        <v>0</v>
      </c>
      <c r="AF999" s="53">
        <f t="shared" si="181"/>
        <v>0</v>
      </c>
      <c r="AG999" s="53">
        <f t="shared" si="182"/>
        <v>0</v>
      </c>
      <c r="AH999" s="53">
        <f t="shared" si="183"/>
        <v>0</v>
      </c>
      <c r="AI999" s="53">
        <f t="shared" si="184"/>
        <v>0</v>
      </c>
      <c r="AJ999" s="53">
        <f t="shared" si="185"/>
        <v>0</v>
      </c>
    </row>
    <row r="1000" spans="1:36" x14ac:dyDescent="0.25">
      <c r="A1000" s="19"/>
      <c r="B1000" s="19"/>
      <c r="C1000" s="37"/>
      <c r="D1000" s="19"/>
      <c r="E1000" s="19"/>
      <c r="F1000" s="19"/>
      <c r="G1000" s="19"/>
      <c r="H1000" s="19"/>
      <c r="I1000" s="19"/>
      <c r="J1000" s="19"/>
      <c r="K1000" s="19"/>
      <c r="L1000" s="19"/>
      <c r="M1000" s="81">
        <f>IF(C1000&gt;A_Stammdaten!$B$12,0,SUM(D1000,E1000,G1000,I1000:J1000)-SUM(F1000,H1000,K1000:L1000))</f>
        <v>0</v>
      </c>
      <c r="N1000" s="19"/>
      <c r="O1000" s="19"/>
      <c r="P1000" s="19"/>
      <c r="Q1000" s="81">
        <f t="shared" si="186"/>
        <v>0</v>
      </c>
      <c r="R1000" s="82">
        <f>IF(ISBLANK($B1000),0,VLOOKUP($B1000,Listen!$A$2:$C$45,2,FALSE))</f>
        <v>0</v>
      </c>
      <c r="S1000" s="82">
        <f>IF(ISBLANK($B1000),0,VLOOKUP($B1000,Listen!$A$2:$C$45,3,FALSE))</f>
        <v>0</v>
      </c>
      <c r="T1000" s="51">
        <f t="shared" si="178"/>
        <v>0</v>
      </c>
      <c r="U1000" s="51">
        <f t="shared" si="177"/>
        <v>0</v>
      </c>
      <c r="V1000" s="51">
        <f t="shared" si="177"/>
        <v>0</v>
      </c>
      <c r="W1000" s="51">
        <f t="shared" si="177"/>
        <v>0</v>
      </c>
      <c r="X1000" s="51">
        <f t="shared" si="177"/>
        <v>0</v>
      </c>
      <c r="Y1000" s="51">
        <f t="shared" si="177"/>
        <v>0</v>
      </c>
      <c r="Z1000" s="51">
        <f t="shared" si="177"/>
        <v>0</v>
      </c>
      <c r="AA1000" s="53">
        <f t="shared" si="187"/>
        <v>0</v>
      </c>
      <c r="AB1000" s="53">
        <f>IF(C1000=A_Stammdaten!$B$12,D_SAV!$Q1000-D_SAV!$AC1000,HLOOKUP(A_Stammdaten!$B$12-1,$AD$4:$AJ$1000,ROW(C1000)-3,FALSE)-$AC1000)</f>
        <v>0</v>
      </c>
      <c r="AC1000" s="53">
        <f>HLOOKUP(A_Stammdaten!$B$12,$AD$4:$AJ$1000,ROW(C1000)-3,FALSE)</f>
        <v>0</v>
      </c>
      <c r="AD1000" s="53">
        <f t="shared" si="179"/>
        <v>0</v>
      </c>
      <c r="AE1000" s="53">
        <f t="shared" si="180"/>
        <v>0</v>
      </c>
      <c r="AF1000" s="53">
        <f t="shared" si="181"/>
        <v>0</v>
      </c>
      <c r="AG1000" s="53">
        <f t="shared" si="182"/>
        <v>0</v>
      </c>
      <c r="AH1000" s="53">
        <f t="shared" si="183"/>
        <v>0</v>
      </c>
      <c r="AI1000" s="53">
        <f t="shared" si="184"/>
        <v>0</v>
      </c>
      <c r="AJ1000" s="53">
        <f t="shared" si="185"/>
        <v>0</v>
      </c>
    </row>
    <row r="1001" spans="1:36" x14ac:dyDescent="0.25">
      <c r="B1001" s="167"/>
    </row>
    <row r="1002" spans="1:36" x14ac:dyDescent="0.25">
      <c r="B1002" s="167"/>
    </row>
    <row r="1003" spans="1:36" x14ac:dyDescent="0.25">
      <c r="B1003" s="167"/>
    </row>
  </sheetData>
  <sheetProtection algorithmName="SHA-512" hashValue="GtATdpE487u8tkPlJxmREhi3/9T036jpiDm5/Q8ETj5JWUWPzWX0i/bj7SsM+iVh+15hKnpfwv5fzbRgQ251oQ==" saltValue="Qqt5zWxMy9l9a8tOp5afBg==" spinCount="100000" sheet="1" objects="1" scenarios="1" autoFilter="0"/>
  <autoFilter ref="A4:Z1000"/>
  <dataValidations count="2">
    <dataValidation type="list" allowBlank="1" showInputMessage="1" showErrorMessage="1" sqref="B5:B1003">
      <formula1>Anlagengruppen</formula1>
    </dataValidation>
    <dataValidation type="whole" errorStyle="warning" allowBlank="1" showErrorMessage="1" errorTitle="Nutzungsdauer" error="Die angegebene Nutzungsdauer liegt außerhalb der betriebsgewöhnlichen Nutzungsdauern gemäß Anlage zur GasNEV._x000a_Wollen Sie trotzdem fortfahren?" sqref="T5:Z1000">
      <formula1>$R5</formula1>
      <formula2>$S5</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errorStyle="warning" allowBlank="1" showErrorMessage="1">
          <x14:formula1>
            <xm:f>Listen!$H$2:$H$8</xm:f>
          </x14:formula1>
          <xm:sqref>C5:C1000</xm:sqref>
        </x14:dataValidation>
        <x14:dataValidation type="list" showInputMessage="1" showErrorMessage="1">
          <x14:formula1>
            <xm:f>A_Stammdaten!$A$16:$A$20</xm:f>
          </x14:formula1>
          <xm:sqref>A5:A1000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outlinePr summaryBelow="0" summaryRight="0"/>
  </sheetPr>
  <dimension ref="A1:T22"/>
  <sheetViews>
    <sheetView showGridLines="0" showWhiteSpace="0" zoomScale="90" zoomScaleNormal="90" zoomScaleSheetLayoutView="100" workbookViewId="0">
      <selection activeCell="H28" sqref="H28"/>
    </sheetView>
  </sheetViews>
  <sheetFormatPr baseColWidth="10" defaultRowHeight="15" outlineLevelRow="1" outlineLevelCol="1" x14ac:dyDescent="0.25"/>
  <cols>
    <col min="1" max="1" width="7.5703125" style="35" customWidth="1"/>
    <col min="2" max="2" width="5.42578125" style="35" customWidth="1"/>
    <col min="3" max="3" width="59" style="35" customWidth="1"/>
    <col min="4" max="4" width="16.85546875" style="35" customWidth="1"/>
    <col min="5" max="11" width="16.85546875" style="35" customWidth="1" outlineLevel="1"/>
    <col min="12" max="12" width="16.85546875" style="35" customWidth="1"/>
    <col min="13" max="19" width="16.85546875" style="35" customWidth="1" outlineLevel="1"/>
    <col min="20" max="16384" width="11.42578125" style="35"/>
  </cols>
  <sheetData>
    <row r="1" spans="1:20" ht="18.75" x14ac:dyDescent="0.25">
      <c r="A1" s="116" t="s">
        <v>220</v>
      </c>
    </row>
    <row r="2" spans="1:20" ht="19.5" thickBot="1" x14ac:dyDescent="0.35">
      <c r="A2" s="117"/>
    </row>
    <row r="3" spans="1:20" s="117" customFormat="1" ht="18.75" x14ac:dyDescent="0.3">
      <c r="B3" s="146"/>
      <c r="C3" s="147" t="s">
        <v>165</v>
      </c>
      <c r="D3" s="181" t="str">
        <f>CONCATENATE("Tätigkeit Gasverteilung für ",A_Stammdaten!A16)</f>
        <v xml:space="preserve">Tätigkeit Gasverteilung für </v>
      </c>
      <c r="E3" s="182"/>
      <c r="F3" s="182"/>
      <c r="G3" s="182"/>
      <c r="H3" s="182"/>
      <c r="I3" s="182"/>
      <c r="J3" s="182"/>
      <c r="K3" s="183"/>
      <c r="L3" s="181" t="str">
        <f>CONCATENATE("Tätigkeit Gasverteilung für ",A_Stammdaten!A17)</f>
        <v xml:space="preserve">Tätigkeit Gasverteilung für </v>
      </c>
      <c r="M3" s="182"/>
      <c r="N3" s="182"/>
      <c r="O3" s="182"/>
      <c r="P3" s="182"/>
      <c r="Q3" s="182"/>
      <c r="R3" s="182"/>
      <c r="S3" s="183"/>
    </row>
    <row r="4" spans="1:20" s="118" customFormat="1" ht="75" x14ac:dyDescent="0.25">
      <c r="B4" s="148"/>
      <c r="C4" s="145"/>
      <c r="D4" s="151" t="s">
        <v>166</v>
      </c>
      <c r="E4" s="24" t="s">
        <v>167</v>
      </c>
      <c r="F4" s="24" t="s">
        <v>168</v>
      </c>
      <c r="G4" s="24" t="s">
        <v>169</v>
      </c>
      <c r="H4" s="24" t="s">
        <v>170</v>
      </c>
      <c r="I4" s="24" t="s">
        <v>171</v>
      </c>
      <c r="J4" s="24" t="s">
        <v>172</v>
      </c>
      <c r="K4" s="152" t="s">
        <v>173</v>
      </c>
      <c r="L4" s="151" t="s">
        <v>166</v>
      </c>
      <c r="M4" s="24" t="s">
        <v>167</v>
      </c>
      <c r="N4" s="24" t="s">
        <v>168</v>
      </c>
      <c r="O4" s="24" t="s">
        <v>169</v>
      </c>
      <c r="P4" s="24" t="s">
        <v>170</v>
      </c>
      <c r="Q4" s="24" t="s">
        <v>171</v>
      </c>
      <c r="R4" s="24" t="s">
        <v>172</v>
      </c>
      <c r="S4" s="152" t="s">
        <v>173</v>
      </c>
    </row>
    <row r="5" spans="1:20" ht="24.75" customHeight="1" x14ac:dyDescent="0.25">
      <c r="B5" s="160" t="str">
        <f>CONCATENATE("Anlagenspiegel des Jahres ",A_Stammdaten!B12-2)</f>
        <v>Anlagenspiegel des Jahres 2022</v>
      </c>
      <c r="C5" s="161"/>
      <c r="D5" s="119"/>
      <c r="E5" s="120"/>
      <c r="F5" s="120"/>
      <c r="G5" s="120"/>
      <c r="H5" s="120"/>
      <c r="I5" s="120"/>
      <c r="J5" s="120"/>
      <c r="K5" s="153"/>
      <c r="L5" s="119"/>
      <c r="M5" s="120"/>
      <c r="N5" s="120"/>
      <c r="O5" s="120"/>
      <c r="P5" s="120"/>
      <c r="Q5" s="120"/>
      <c r="R5" s="120"/>
      <c r="S5" s="153"/>
    </row>
    <row r="6" spans="1:20" s="127" customFormat="1" outlineLevel="1" x14ac:dyDescent="0.25">
      <c r="A6" s="162">
        <f>A_Stammdaten!$B$12-2</f>
        <v>2022</v>
      </c>
      <c r="B6" s="122" t="s">
        <v>174</v>
      </c>
      <c r="C6" s="123" t="s">
        <v>175</v>
      </c>
      <c r="D6" s="124">
        <f t="shared" ref="D6:S6" si="0">SUM(D7+D11+D16)</f>
        <v>0</v>
      </c>
      <c r="E6" s="125">
        <f t="shared" si="0"/>
        <v>0</v>
      </c>
      <c r="F6" s="125">
        <f t="shared" si="0"/>
        <v>0</v>
      </c>
      <c r="G6" s="125">
        <f t="shared" si="0"/>
        <v>0</v>
      </c>
      <c r="H6" s="125"/>
      <c r="I6" s="125"/>
      <c r="J6" s="125"/>
      <c r="K6" s="154">
        <f t="shared" si="0"/>
        <v>0</v>
      </c>
      <c r="L6" s="124">
        <f t="shared" si="0"/>
        <v>0</v>
      </c>
      <c r="M6" s="125">
        <f t="shared" si="0"/>
        <v>0</v>
      </c>
      <c r="N6" s="125">
        <f t="shared" si="0"/>
        <v>0</v>
      </c>
      <c r="O6" s="125">
        <f t="shared" si="0"/>
        <v>0</v>
      </c>
      <c r="P6" s="125"/>
      <c r="Q6" s="125"/>
      <c r="R6" s="125"/>
      <c r="S6" s="154">
        <f t="shared" si="0"/>
        <v>0</v>
      </c>
      <c r="T6" s="126"/>
    </row>
    <row r="7" spans="1:20" s="127" customFormat="1" outlineLevel="1" x14ac:dyDescent="0.25">
      <c r="A7" s="121">
        <f>A_Stammdaten!$B$12-2</f>
        <v>2022</v>
      </c>
      <c r="B7" s="128" t="s">
        <v>6</v>
      </c>
      <c r="C7" s="129" t="s">
        <v>176</v>
      </c>
      <c r="D7" s="124">
        <f t="shared" ref="D7:S7" si="1">SUM(D8:D10)</f>
        <v>0</v>
      </c>
      <c r="E7" s="125">
        <f t="shared" si="1"/>
        <v>0</v>
      </c>
      <c r="F7" s="125">
        <f t="shared" si="1"/>
        <v>0</v>
      </c>
      <c r="G7" s="125">
        <f t="shared" si="1"/>
        <v>0</v>
      </c>
      <c r="H7" s="125"/>
      <c r="I7" s="125"/>
      <c r="J7" s="125"/>
      <c r="K7" s="154">
        <f t="shared" si="1"/>
        <v>0</v>
      </c>
      <c r="L7" s="124">
        <f t="shared" si="1"/>
        <v>0</v>
      </c>
      <c r="M7" s="125">
        <f t="shared" si="1"/>
        <v>0</v>
      </c>
      <c r="N7" s="125">
        <f t="shared" si="1"/>
        <v>0</v>
      </c>
      <c r="O7" s="125">
        <f t="shared" si="1"/>
        <v>0</v>
      </c>
      <c r="P7" s="125"/>
      <c r="Q7" s="125"/>
      <c r="R7" s="125"/>
      <c r="S7" s="154">
        <f t="shared" si="1"/>
        <v>0</v>
      </c>
      <c r="T7" s="126"/>
    </row>
    <row r="8" spans="1:20" s="133" customFormat="1" ht="30" outlineLevel="1" x14ac:dyDescent="0.25">
      <c r="A8" s="121">
        <f>A_Stammdaten!$B$12-2</f>
        <v>2022</v>
      </c>
      <c r="B8" s="130" t="s">
        <v>177</v>
      </c>
      <c r="C8" s="131" t="s">
        <v>178</v>
      </c>
      <c r="D8" s="149"/>
      <c r="E8" s="150"/>
      <c r="F8" s="150"/>
      <c r="G8" s="150"/>
      <c r="H8" s="150"/>
      <c r="I8" s="150"/>
      <c r="J8" s="150"/>
      <c r="K8" s="155">
        <f>D8+E8-F8+G8</f>
        <v>0</v>
      </c>
      <c r="L8" s="149"/>
      <c r="M8" s="150"/>
      <c r="N8" s="150"/>
      <c r="O8" s="150"/>
      <c r="P8" s="150"/>
      <c r="Q8" s="150"/>
      <c r="R8" s="150"/>
      <c r="S8" s="155">
        <f>L8+M8-N8+O8</f>
        <v>0</v>
      </c>
      <c r="T8" s="132"/>
    </row>
    <row r="9" spans="1:20" s="127" customFormat="1" outlineLevel="1" x14ac:dyDescent="0.25">
      <c r="A9" s="121">
        <f>A_Stammdaten!$B$12-2</f>
        <v>2022</v>
      </c>
      <c r="B9" s="134" t="s">
        <v>179</v>
      </c>
      <c r="C9" s="135" t="s">
        <v>7</v>
      </c>
      <c r="D9" s="149"/>
      <c r="E9" s="150"/>
      <c r="F9" s="150"/>
      <c r="G9" s="150"/>
      <c r="H9" s="150"/>
      <c r="I9" s="150"/>
      <c r="J9" s="150"/>
      <c r="K9" s="156">
        <f>D9+E9-F9+G9</f>
        <v>0</v>
      </c>
      <c r="L9" s="149"/>
      <c r="M9" s="150"/>
      <c r="N9" s="150"/>
      <c r="O9" s="150"/>
      <c r="P9" s="150"/>
      <c r="Q9" s="150"/>
      <c r="R9" s="150"/>
      <c r="S9" s="156">
        <f>L9+M9-N9+O9</f>
        <v>0</v>
      </c>
      <c r="T9" s="126"/>
    </row>
    <row r="10" spans="1:20" s="127" customFormat="1" outlineLevel="1" x14ac:dyDescent="0.25">
      <c r="A10" s="121">
        <f>A_Stammdaten!$B$12-2</f>
        <v>2022</v>
      </c>
      <c r="B10" s="134" t="s">
        <v>180</v>
      </c>
      <c r="C10" s="135" t="s">
        <v>181</v>
      </c>
      <c r="D10" s="149"/>
      <c r="E10" s="150"/>
      <c r="F10" s="150"/>
      <c r="G10" s="150"/>
      <c r="H10" s="150"/>
      <c r="I10" s="150"/>
      <c r="J10" s="150"/>
      <c r="K10" s="156">
        <f>D10+E10-F10+G10</f>
        <v>0</v>
      </c>
      <c r="L10" s="149"/>
      <c r="M10" s="150"/>
      <c r="N10" s="150"/>
      <c r="O10" s="150"/>
      <c r="P10" s="150"/>
      <c r="Q10" s="150"/>
      <c r="R10" s="150"/>
      <c r="S10" s="156">
        <f>L10+M10-N10+O10</f>
        <v>0</v>
      </c>
      <c r="T10" s="126"/>
    </row>
    <row r="11" spans="1:20" s="127" customFormat="1" outlineLevel="1" x14ac:dyDescent="0.25">
      <c r="A11" s="121">
        <f>A_Stammdaten!$B$12-2</f>
        <v>2022</v>
      </c>
      <c r="B11" s="128" t="s">
        <v>8</v>
      </c>
      <c r="C11" s="129" t="s">
        <v>182</v>
      </c>
      <c r="D11" s="137">
        <f t="shared" ref="D11:S11" si="2">SUM(D12:D15)</f>
        <v>0</v>
      </c>
      <c r="E11" s="136">
        <f t="shared" si="2"/>
        <v>0</v>
      </c>
      <c r="F11" s="136">
        <f t="shared" si="2"/>
        <v>0</v>
      </c>
      <c r="G11" s="136">
        <f t="shared" si="2"/>
        <v>0</v>
      </c>
      <c r="H11" s="136"/>
      <c r="I11" s="136"/>
      <c r="J11" s="136"/>
      <c r="K11" s="156">
        <f t="shared" si="2"/>
        <v>0</v>
      </c>
      <c r="L11" s="137">
        <f t="shared" si="2"/>
        <v>0</v>
      </c>
      <c r="M11" s="136">
        <f t="shared" si="2"/>
        <v>0</v>
      </c>
      <c r="N11" s="136">
        <f t="shared" si="2"/>
        <v>0</v>
      </c>
      <c r="O11" s="136">
        <f t="shared" si="2"/>
        <v>0</v>
      </c>
      <c r="P11" s="136"/>
      <c r="Q11" s="136"/>
      <c r="R11" s="136"/>
      <c r="S11" s="156">
        <f t="shared" si="2"/>
        <v>0</v>
      </c>
      <c r="T11" s="126"/>
    </row>
    <row r="12" spans="1:20" s="127" customFormat="1" ht="30" outlineLevel="1" x14ac:dyDescent="0.25">
      <c r="A12" s="121">
        <f>A_Stammdaten!$B$12-2</f>
        <v>2022</v>
      </c>
      <c r="B12" s="134" t="s">
        <v>177</v>
      </c>
      <c r="C12" s="135" t="s">
        <v>183</v>
      </c>
      <c r="D12" s="149"/>
      <c r="E12" s="150"/>
      <c r="F12" s="150"/>
      <c r="G12" s="150"/>
      <c r="H12" s="150"/>
      <c r="I12" s="150"/>
      <c r="J12" s="150"/>
      <c r="K12" s="156">
        <f>D12+E12-F12+G12</f>
        <v>0</v>
      </c>
      <c r="L12" s="149"/>
      <c r="M12" s="150"/>
      <c r="N12" s="150"/>
      <c r="O12" s="150"/>
      <c r="P12" s="150"/>
      <c r="Q12" s="150"/>
      <c r="R12" s="150"/>
      <c r="S12" s="156">
        <f>L12+M12-N12+O12</f>
        <v>0</v>
      </c>
      <c r="T12" s="126"/>
    </row>
    <row r="13" spans="1:20" s="127" customFormat="1" outlineLevel="1" x14ac:dyDescent="0.25">
      <c r="A13" s="121">
        <f>A_Stammdaten!$B$12-2</f>
        <v>2022</v>
      </c>
      <c r="B13" s="134" t="s">
        <v>179</v>
      </c>
      <c r="C13" s="135" t="s">
        <v>184</v>
      </c>
      <c r="D13" s="149"/>
      <c r="E13" s="150"/>
      <c r="F13" s="150"/>
      <c r="G13" s="150"/>
      <c r="H13" s="150"/>
      <c r="I13" s="150"/>
      <c r="J13" s="150"/>
      <c r="K13" s="156">
        <f>D13+E13-F13+G13</f>
        <v>0</v>
      </c>
      <c r="L13" s="149"/>
      <c r="M13" s="150"/>
      <c r="N13" s="150"/>
      <c r="O13" s="150"/>
      <c r="P13" s="150"/>
      <c r="Q13" s="150"/>
      <c r="R13" s="150"/>
      <c r="S13" s="156">
        <f>L13+M13-N13+O13</f>
        <v>0</v>
      </c>
      <c r="T13" s="126"/>
    </row>
    <row r="14" spans="1:20" s="127" customFormat="1" outlineLevel="1" x14ac:dyDescent="0.25">
      <c r="A14" s="121">
        <f>A_Stammdaten!$B$12-2</f>
        <v>2022</v>
      </c>
      <c r="B14" s="134" t="s">
        <v>180</v>
      </c>
      <c r="C14" s="135" t="s">
        <v>185</v>
      </c>
      <c r="D14" s="149"/>
      <c r="E14" s="150"/>
      <c r="F14" s="150"/>
      <c r="G14" s="150"/>
      <c r="H14" s="150"/>
      <c r="I14" s="150"/>
      <c r="J14" s="150"/>
      <c r="K14" s="156">
        <f>D14+E14-F14+G14</f>
        <v>0</v>
      </c>
      <c r="L14" s="149"/>
      <c r="M14" s="150"/>
      <c r="N14" s="150"/>
      <c r="O14" s="150"/>
      <c r="P14" s="150"/>
      <c r="Q14" s="150"/>
      <c r="R14" s="150"/>
      <c r="S14" s="156">
        <f>L14+M14-N14+O14</f>
        <v>0</v>
      </c>
      <c r="T14" s="126"/>
    </row>
    <row r="15" spans="1:20" s="127" customFormat="1" outlineLevel="1" x14ac:dyDescent="0.25">
      <c r="A15" s="121">
        <f>A_Stammdaten!$B$12-2</f>
        <v>2022</v>
      </c>
      <c r="B15" s="134" t="s">
        <v>186</v>
      </c>
      <c r="C15" s="135" t="s">
        <v>187</v>
      </c>
      <c r="D15" s="149"/>
      <c r="E15" s="150"/>
      <c r="F15" s="150"/>
      <c r="G15" s="150"/>
      <c r="H15" s="150"/>
      <c r="I15" s="150"/>
      <c r="J15" s="150"/>
      <c r="K15" s="156">
        <f>D15+E15-F15+G15</f>
        <v>0</v>
      </c>
      <c r="L15" s="149"/>
      <c r="M15" s="150"/>
      <c r="N15" s="150"/>
      <c r="O15" s="150"/>
      <c r="P15" s="150"/>
      <c r="Q15" s="150"/>
      <c r="R15" s="150"/>
      <c r="S15" s="156">
        <f>L15+M15-N15+O15</f>
        <v>0</v>
      </c>
      <c r="T15" s="126"/>
    </row>
    <row r="16" spans="1:20" s="127" customFormat="1" outlineLevel="1" x14ac:dyDescent="0.25">
      <c r="A16" s="138">
        <f>A_Stammdaten!$B$12-2</f>
        <v>2022</v>
      </c>
      <c r="B16" s="128" t="s">
        <v>9</v>
      </c>
      <c r="C16" s="129" t="s">
        <v>188</v>
      </c>
      <c r="D16" s="137">
        <f t="shared" ref="D16:S16" si="3">SUM(D17:D22)</f>
        <v>0</v>
      </c>
      <c r="E16" s="139">
        <f t="shared" si="3"/>
        <v>0</v>
      </c>
      <c r="F16" s="139">
        <f t="shared" si="3"/>
        <v>0</v>
      </c>
      <c r="G16" s="139">
        <f t="shared" si="3"/>
        <v>0</v>
      </c>
      <c r="H16" s="139"/>
      <c r="I16" s="139"/>
      <c r="J16" s="139"/>
      <c r="K16" s="157">
        <f t="shared" si="3"/>
        <v>0</v>
      </c>
      <c r="L16" s="137">
        <f t="shared" si="3"/>
        <v>0</v>
      </c>
      <c r="M16" s="139">
        <f t="shared" si="3"/>
        <v>0</v>
      </c>
      <c r="N16" s="139">
        <f t="shared" si="3"/>
        <v>0</v>
      </c>
      <c r="O16" s="139">
        <f t="shared" si="3"/>
        <v>0</v>
      </c>
      <c r="P16" s="139"/>
      <c r="Q16" s="139"/>
      <c r="R16" s="139"/>
      <c r="S16" s="157">
        <f t="shared" si="3"/>
        <v>0</v>
      </c>
      <c r="T16" s="126"/>
    </row>
    <row r="17" spans="1:20" s="127" customFormat="1" outlineLevel="1" x14ac:dyDescent="0.25">
      <c r="A17" s="138">
        <f>A_Stammdaten!$B$12-2</f>
        <v>2022</v>
      </c>
      <c r="B17" s="134" t="s">
        <v>177</v>
      </c>
      <c r="C17" s="135" t="s">
        <v>189</v>
      </c>
      <c r="D17" s="140"/>
      <c r="E17" s="141"/>
      <c r="F17" s="141"/>
      <c r="G17" s="141"/>
      <c r="H17" s="141"/>
      <c r="I17" s="141"/>
      <c r="J17" s="141"/>
      <c r="K17" s="158">
        <f t="shared" ref="K17:K22" si="4">D17+E17-F17+G17</f>
        <v>0</v>
      </c>
      <c r="L17" s="140"/>
      <c r="M17" s="141"/>
      <c r="N17" s="141"/>
      <c r="O17" s="141"/>
      <c r="P17" s="141"/>
      <c r="Q17" s="141"/>
      <c r="R17" s="141"/>
      <c r="S17" s="158">
        <f t="shared" ref="S17:S22" si="5">L17+M17-N17+O17</f>
        <v>0</v>
      </c>
      <c r="T17" s="126"/>
    </row>
    <row r="18" spans="1:20" s="127" customFormat="1" outlineLevel="1" x14ac:dyDescent="0.25">
      <c r="A18" s="138">
        <f>A_Stammdaten!$B$12-2</f>
        <v>2022</v>
      </c>
      <c r="B18" s="134" t="s">
        <v>179</v>
      </c>
      <c r="C18" s="135" t="s">
        <v>190</v>
      </c>
      <c r="D18" s="140"/>
      <c r="E18" s="141"/>
      <c r="F18" s="141"/>
      <c r="G18" s="141"/>
      <c r="H18" s="141"/>
      <c r="I18" s="141"/>
      <c r="J18" s="141"/>
      <c r="K18" s="158">
        <f t="shared" si="4"/>
        <v>0</v>
      </c>
      <c r="L18" s="140"/>
      <c r="M18" s="141"/>
      <c r="N18" s="141"/>
      <c r="O18" s="141"/>
      <c r="P18" s="141"/>
      <c r="Q18" s="141"/>
      <c r="R18" s="141"/>
      <c r="S18" s="158">
        <f t="shared" si="5"/>
        <v>0</v>
      </c>
      <c r="T18" s="126"/>
    </row>
    <row r="19" spans="1:20" s="127" customFormat="1" outlineLevel="1" x14ac:dyDescent="0.25">
      <c r="A19" s="138">
        <f>A_Stammdaten!$B$12-2</f>
        <v>2022</v>
      </c>
      <c r="B19" s="134" t="s">
        <v>180</v>
      </c>
      <c r="C19" s="135" t="s">
        <v>191</v>
      </c>
      <c r="D19" s="140"/>
      <c r="E19" s="141"/>
      <c r="F19" s="141"/>
      <c r="G19" s="141"/>
      <c r="H19" s="141"/>
      <c r="I19" s="141"/>
      <c r="J19" s="141"/>
      <c r="K19" s="158">
        <f t="shared" si="4"/>
        <v>0</v>
      </c>
      <c r="L19" s="140"/>
      <c r="M19" s="141"/>
      <c r="N19" s="141"/>
      <c r="O19" s="141"/>
      <c r="P19" s="141"/>
      <c r="Q19" s="141"/>
      <c r="R19" s="141"/>
      <c r="S19" s="158">
        <f t="shared" si="5"/>
        <v>0</v>
      </c>
      <c r="T19" s="126"/>
    </row>
    <row r="20" spans="1:20" s="127" customFormat="1" ht="30" outlineLevel="1" x14ac:dyDescent="0.25">
      <c r="A20" s="138">
        <f>A_Stammdaten!$B$12-2</f>
        <v>2022</v>
      </c>
      <c r="B20" s="134" t="s">
        <v>186</v>
      </c>
      <c r="C20" s="135" t="s">
        <v>192</v>
      </c>
      <c r="D20" s="140"/>
      <c r="E20" s="141"/>
      <c r="F20" s="141"/>
      <c r="G20" s="141"/>
      <c r="H20" s="141"/>
      <c r="I20" s="141"/>
      <c r="J20" s="141"/>
      <c r="K20" s="158">
        <f t="shared" si="4"/>
        <v>0</v>
      </c>
      <c r="L20" s="140"/>
      <c r="M20" s="141"/>
      <c r="N20" s="141"/>
      <c r="O20" s="141"/>
      <c r="P20" s="141"/>
      <c r="Q20" s="141"/>
      <c r="R20" s="141"/>
      <c r="S20" s="158">
        <f t="shared" si="5"/>
        <v>0</v>
      </c>
      <c r="T20" s="126"/>
    </row>
    <row r="21" spans="1:20" s="127" customFormat="1" outlineLevel="1" x14ac:dyDescent="0.25">
      <c r="A21" s="138">
        <f>A_Stammdaten!$B$12-2</f>
        <v>2022</v>
      </c>
      <c r="B21" s="134" t="s">
        <v>193</v>
      </c>
      <c r="C21" s="135" t="s">
        <v>194</v>
      </c>
      <c r="D21" s="140"/>
      <c r="E21" s="141"/>
      <c r="F21" s="141"/>
      <c r="G21" s="141"/>
      <c r="H21" s="141"/>
      <c r="I21" s="141"/>
      <c r="J21" s="141"/>
      <c r="K21" s="158">
        <f t="shared" si="4"/>
        <v>0</v>
      </c>
      <c r="L21" s="140"/>
      <c r="M21" s="141"/>
      <c r="N21" s="141"/>
      <c r="O21" s="141"/>
      <c r="P21" s="141"/>
      <c r="Q21" s="141"/>
      <c r="R21" s="141"/>
      <c r="S21" s="158">
        <f t="shared" si="5"/>
        <v>0</v>
      </c>
      <c r="T21" s="126"/>
    </row>
    <row r="22" spans="1:20" s="127" customFormat="1" ht="15.75" outlineLevel="1" thickBot="1" x14ac:dyDescent="0.3">
      <c r="A22" s="138">
        <f>A_Stammdaten!$B$12-2</f>
        <v>2022</v>
      </c>
      <c r="B22" s="134" t="s">
        <v>195</v>
      </c>
      <c r="C22" s="135" t="s">
        <v>196</v>
      </c>
      <c r="D22" s="142"/>
      <c r="E22" s="143"/>
      <c r="F22" s="143"/>
      <c r="G22" s="143"/>
      <c r="H22" s="143"/>
      <c r="I22" s="143"/>
      <c r="J22" s="143"/>
      <c r="K22" s="159">
        <f t="shared" si="4"/>
        <v>0</v>
      </c>
      <c r="L22" s="142"/>
      <c r="M22" s="143"/>
      <c r="N22" s="143"/>
      <c r="O22" s="143"/>
      <c r="P22" s="143"/>
      <c r="Q22" s="143"/>
      <c r="R22" s="143"/>
      <c r="S22" s="159">
        <f t="shared" si="5"/>
        <v>0</v>
      </c>
      <c r="T22" s="126"/>
    </row>
  </sheetData>
  <sheetProtection algorithmName="SHA-512" hashValue="XfDetRo/LZ6v3mFCpqX14L0saCcBFPel2cPtbEAPBCwywZtIO+BXrq+JLGelPjD/1Fjovxj/yaKXq30bXFpUSw==" saltValue="//vJqgNc4mC609GNqtMoeQ==" spinCount="100000" sheet="1" objects="1" scenarios="1"/>
  <mergeCells count="2">
    <mergeCell ref="D3:K3"/>
    <mergeCell ref="L3:S3"/>
  </mergeCells>
  <pageMargins left="0.78740157480314965" right="0.78740157480314965" top="0.74803149606299213" bottom="0.39370078740157483" header="0.23622047244094491" footer="0.15748031496062992"/>
  <pageSetup paperSize="9" scale="71"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theme="5" tint="0.39997558519241921"/>
    <pageSetUpPr fitToPage="1"/>
  </sheetPr>
  <dimension ref="A1:S54"/>
  <sheetViews>
    <sheetView zoomScale="90" zoomScaleNormal="90" zoomScaleSheetLayoutView="100" workbookViewId="0">
      <pane ySplit="4" topLeftCell="A5" activePane="bottomLeft" state="frozen"/>
      <selection activeCell="B8" sqref="B8"/>
      <selection pane="bottomLeft" activeCell="J7" sqref="J7"/>
    </sheetView>
  </sheetViews>
  <sheetFormatPr baseColWidth="10" defaultRowHeight="15" x14ac:dyDescent="0.25"/>
  <cols>
    <col min="1" max="1" width="11.42578125" style="7"/>
    <col min="2" max="2" width="11.85546875" style="7" customWidth="1"/>
    <col min="3" max="3" width="37" style="35" customWidth="1"/>
    <col min="4" max="9" width="17.85546875" style="7" customWidth="1"/>
    <col min="10" max="10" width="20" style="7" customWidth="1"/>
    <col min="11" max="16384" width="11.42578125" style="7"/>
  </cols>
  <sheetData>
    <row r="1" spans="1:19" ht="24.95" customHeight="1" x14ac:dyDescent="0.25">
      <c r="A1" s="15" t="s">
        <v>224</v>
      </c>
      <c r="D1" s="8"/>
      <c r="E1" s="8"/>
      <c r="F1" s="8"/>
      <c r="G1" s="8"/>
      <c r="H1" s="8"/>
      <c r="I1" s="8"/>
      <c r="J1" s="8"/>
    </row>
    <row r="2" spans="1:19" ht="15" customHeight="1" x14ac:dyDescent="0.25">
      <c r="A2" s="11">
        <v>1</v>
      </c>
      <c r="B2" s="11">
        <v>2</v>
      </c>
      <c r="C2" s="11">
        <v>3</v>
      </c>
      <c r="D2" s="11">
        <v>4</v>
      </c>
      <c r="E2" s="11">
        <v>5</v>
      </c>
      <c r="F2" s="11">
        <v>6</v>
      </c>
      <c r="G2" s="11">
        <v>7</v>
      </c>
      <c r="H2" s="11">
        <v>8</v>
      </c>
      <c r="I2" s="11">
        <v>9</v>
      </c>
      <c r="J2" s="11">
        <v>10</v>
      </c>
      <c r="K2" s="11">
        <v>11</v>
      </c>
      <c r="L2" s="11">
        <v>12</v>
      </c>
      <c r="M2" s="11">
        <v>13</v>
      </c>
      <c r="N2" s="11">
        <v>14</v>
      </c>
      <c r="O2" s="11">
        <v>15</v>
      </c>
      <c r="P2" s="11">
        <v>16</v>
      </c>
      <c r="Q2" s="11">
        <v>17</v>
      </c>
      <c r="R2" s="11">
        <v>18</v>
      </c>
      <c r="S2" s="11">
        <v>19</v>
      </c>
    </row>
    <row r="3" spans="1:19" s="14" customFormat="1" ht="39.950000000000003" customHeight="1" x14ac:dyDescent="0.3">
      <c r="A3" s="12"/>
      <c r="B3" s="12"/>
      <c r="C3" s="13" t="s">
        <v>99</v>
      </c>
      <c r="D3" s="13"/>
      <c r="E3" s="13"/>
      <c r="F3" s="13"/>
      <c r="G3" s="13"/>
      <c r="H3" s="13"/>
      <c r="I3" s="13"/>
      <c r="J3" s="13"/>
      <c r="K3" s="184" t="s">
        <v>101</v>
      </c>
      <c r="L3" s="185"/>
      <c r="M3" s="72" t="s">
        <v>91</v>
      </c>
      <c r="N3" s="30"/>
      <c r="O3" s="30"/>
      <c r="P3" s="30"/>
      <c r="Q3" s="30"/>
      <c r="R3" s="30"/>
      <c r="S3" s="52"/>
    </row>
    <row r="4" spans="1:19" ht="75" x14ac:dyDescent="0.25">
      <c r="A4" s="31" t="s">
        <v>65</v>
      </c>
      <c r="B4" s="16" t="s">
        <v>68</v>
      </c>
      <c r="C4" s="16" t="s">
        <v>223</v>
      </c>
      <c r="D4" s="3" t="s">
        <v>113</v>
      </c>
      <c r="E4" s="3" t="s">
        <v>95</v>
      </c>
      <c r="F4" s="3" t="s">
        <v>96</v>
      </c>
      <c r="G4" s="3" t="s">
        <v>97</v>
      </c>
      <c r="H4" s="3" t="s">
        <v>17</v>
      </c>
      <c r="I4" s="3" t="s">
        <v>11</v>
      </c>
      <c r="J4" s="3" t="str">
        <f>"(Erwarteter) Stand zum 31.12."&amp;A_Stammdaten!B12</f>
        <v>(Erwarteter) Stand zum 31.12.2024</v>
      </c>
      <c r="K4" s="2" t="str">
        <f>"Restwert zum 01.01."&amp;A_Stammdaten!B12</f>
        <v>Restwert zum 01.01.2024</v>
      </c>
      <c r="L4" s="2" t="str">
        <f>"Restwert zum 31.12."&amp;A_Stammdaten!B12</f>
        <v>Restwert zum 31.12.2024</v>
      </c>
      <c r="M4" s="2">
        <v>2021</v>
      </c>
      <c r="N4" s="2">
        <v>2022</v>
      </c>
      <c r="O4" s="2">
        <v>2023</v>
      </c>
      <c r="P4" s="2">
        <v>2024</v>
      </c>
      <c r="Q4" s="2">
        <v>2025</v>
      </c>
      <c r="R4" s="2">
        <v>2026</v>
      </c>
      <c r="S4" s="2">
        <v>2027</v>
      </c>
    </row>
    <row r="5" spans="1:19" x14ac:dyDescent="0.25">
      <c r="A5" s="19"/>
      <c r="B5" s="54"/>
      <c r="C5" s="174"/>
      <c r="D5" s="19"/>
      <c r="E5" s="19"/>
      <c r="F5" s="19"/>
      <c r="G5" s="19"/>
      <c r="H5" s="19"/>
      <c r="I5" s="19"/>
      <c r="J5" s="18">
        <f>IF(B5&gt;A_Stammdaten!$B$12,0,SUM(D5,E5,G5,H5)-SUM(F5,I5))</f>
        <v>0</v>
      </c>
      <c r="K5" s="53">
        <f>HLOOKUP(A_Stammdaten!$B$12,$M$4:$S$54,ROW(B5)-3,FALSE)+IF(OR(B5=0,A_Stammdaten!$B$12&lt;B5),0,J5*1/20)</f>
        <v>0</v>
      </c>
      <c r="L5" s="53">
        <f>HLOOKUP(A_Stammdaten!$B$12,$M$4:$S$54,ROW(B5)-3,FALSE)</f>
        <v>0</v>
      </c>
      <c r="M5" s="53">
        <f t="shared" ref="M5:S14" si="0">IF(OR($J5=0,M$4&lt;$B5,$B5=0,20-(M$4-$B5)=0),0,$J5*(19-(M$4-$B5))/20)</f>
        <v>0</v>
      </c>
      <c r="N5" s="53">
        <f t="shared" si="0"/>
        <v>0</v>
      </c>
      <c r="O5" s="53">
        <f t="shared" si="0"/>
        <v>0</v>
      </c>
      <c r="P5" s="53">
        <f t="shared" si="0"/>
        <v>0</v>
      </c>
      <c r="Q5" s="53">
        <f t="shared" si="0"/>
        <v>0</v>
      </c>
      <c r="R5" s="53">
        <f t="shared" si="0"/>
        <v>0</v>
      </c>
      <c r="S5" s="53">
        <f t="shared" si="0"/>
        <v>0</v>
      </c>
    </row>
    <row r="6" spans="1:19" ht="15" customHeight="1" x14ac:dyDescent="0.25">
      <c r="A6" s="19"/>
      <c r="B6" s="54"/>
      <c r="C6" s="19"/>
      <c r="D6" s="19"/>
      <c r="E6" s="19"/>
      <c r="F6" s="19"/>
      <c r="G6" s="19"/>
      <c r="H6" s="19"/>
      <c r="I6" s="19"/>
      <c r="J6" s="18">
        <f>IF(B6&gt;A_Stammdaten!$B$12,0,SUM(D6,E6,G6,H6)-SUM(F6,I6))</f>
        <v>0</v>
      </c>
      <c r="K6" s="53">
        <f>HLOOKUP(A_Stammdaten!$B$12,$M$4:$S$54,ROW(B6)-3,FALSE)+IF(OR(B6=0,A_Stammdaten!$B$12&lt;B6),0,J6*1/20)</f>
        <v>0</v>
      </c>
      <c r="L6" s="53">
        <f>HLOOKUP(A_Stammdaten!$B$12,$M$4:$S$54,ROW(B6)-3,FALSE)</f>
        <v>0</v>
      </c>
      <c r="M6" s="53">
        <f t="shared" si="0"/>
        <v>0</v>
      </c>
      <c r="N6" s="53">
        <f t="shared" si="0"/>
        <v>0</v>
      </c>
      <c r="O6" s="53">
        <f t="shared" si="0"/>
        <v>0</v>
      </c>
      <c r="P6" s="53">
        <f t="shared" si="0"/>
        <v>0</v>
      </c>
      <c r="Q6" s="53">
        <f t="shared" si="0"/>
        <v>0</v>
      </c>
      <c r="R6" s="53">
        <f t="shared" si="0"/>
        <v>0</v>
      </c>
      <c r="S6" s="53">
        <f t="shared" si="0"/>
        <v>0</v>
      </c>
    </row>
    <row r="7" spans="1:19" ht="15" customHeight="1" x14ac:dyDescent="0.25">
      <c r="A7" s="19"/>
      <c r="B7" s="54"/>
      <c r="C7" s="19"/>
      <c r="D7" s="19"/>
      <c r="E7" s="19"/>
      <c r="F7" s="19"/>
      <c r="G7" s="19"/>
      <c r="H7" s="19"/>
      <c r="I7" s="19"/>
      <c r="J7" s="18">
        <f>IF(B7&gt;A_Stammdaten!$B$12,0,SUM(D7,E7,G7,H7)-SUM(F7,I7))</f>
        <v>0</v>
      </c>
      <c r="K7" s="53">
        <f>HLOOKUP(A_Stammdaten!$B$12,$M$4:$S$54,ROW(B7)-3,FALSE)+IF(OR(B7=0,A_Stammdaten!$B$12&lt;B7),0,J7*1/20)</f>
        <v>0</v>
      </c>
      <c r="L7" s="53">
        <f>HLOOKUP(A_Stammdaten!$B$12,$M$4:$S$54,ROW(B7)-3,FALSE)</f>
        <v>0</v>
      </c>
      <c r="M7" s="53">
        <f t="shared" si="0"/>
        <v>0</v>
      </c>
      <c r="N7" s="53">
        <f t="shared" si="0"/>
        <v>0</v>
      </c>
      <c r="O7" s="53">
        <f t="shared" si="0"/>
        <v>0</v>
      </c>
      <c r="P7" s="53">
        <f t="shared" si="0"/>
        <v>0</v>
      </c>
      <c r="Q7" s="53">
        <f t="shared" si="0"/>
        <v>0</v>
      </c>
      <c r="R7" s="53">
        <f t="shared" si="0"/>
        <v>0</v>
      </c>
      <c r="S7" s="53">
        <f t="shared" si="0"/>
        <v>0</v>
      </c>
    </row>
    <row r="8" spans="1:19" ht="15" customHeight="1" x14ac:dyDescent="0.25">
      <c r="A8" s="19"/>
      <c r="B8" s="54"/>
      <c r="C8" s="19"/>
      <c r="D8" s="19"/>
      <c r="E8" s="19"/>
      <c r="F8" s="19"/>
      <c r="G8" s="19"/>
      <c r="H8" s="19"/>
      <c r="I8" s="19"/>
      <c r="J8" s="18">
        <f>IF(B8&gt;A_Stammdaten!$B$12,0,SUM(D8,E8,G8,H8)-SUM(F8,I8))</f>
        <v>0</v>
      </c>
      <c r="K8" s="53">
        <f>HLOOKUP(A_Stammdaten!$B$12,$M$4:$S$54,ROW(B8)-3,FALSE)+IF(OR(B8=0,A_Stammdaten!$B$12&lt;B8),0,J8*1/20)</f>
        <v>0</v>
      </c>
      <c r="L8" s="53">
        <f>HLOOKUP(A_Stammdaten!$B$12,$M$4:$S$54,ROW(B8)-3,FALSE)</f>
        <v>0</v>
      </c>
      <c r="M8" s="53">
        <f t="shared" si="0"/>
        <v>0</v>
      </c>
      <c r="N8" s="53">
        <f t="shared" si="0"/>
        <v>0</v>
      </c>
      <c r="O8" s="53">
        <f t="shared" si="0"/>
        <v>0</v>
      </c>
      <c r="P8" s="53">
        <f t="shared" si="0"/>
        <v>0</v>
      </c>
      <c r="Q8" s="53">
        <f t="shared" si="0"/>
        <v>0</v>
      </c>
      <c r="R8" s="53">
        <f t="shared" si="0"/>
        <v>0</v>
      </c>
      <c r="S8" s="53">
        <f t="shared" si="0"/>
        <v>0</v>
      </c>
    </row>
    <row r="9" spans="1:19" ht="15" customHeight="1" x14ac:dyDescent="0.25">
      <c r="A9" s="19"/>
      <c r="B9" s="54"/>
      <c r="C9" s="19"/>
      <c r="D9" s="19"/>
      <c r="E9" s="19"/>
      <c r="F9" s="19"/>
      <c r="G9" s="19"/>
      <c r="H9" s="19"/>
      <c r="I9" s="19"/>
      <c r="J9" s="18">
        <f>IF(B9&gt;A_Stammdaten!$B$12,0,SUM(D9,E9,G9,H9)-SUM(F9,I9))</f>
        <v>0</v>
      </c>
      <c r="K9" s="53">
        <f>HLOOKUP(A_Stammdaten!$B$12,$M$4:$S$54,ROW(B9)-3,FALSE)+IF(OR(B9=0,A_Stammdaten!$B$12&lt;B9),0,J9*1/20)</f>
        <v>0</v>
      </c>
      <c r="L9" s="53">
        <f>HLOOKUP(A_Stammdaten!$B$12,$M$4:$S$54,ROW(B9)-3,FALSE)</f>
        <v>0</v>
      </c>
      <c r="M9" s="53">
        <f t="shared" si="0"/>
        <v>0</v>
      </c>
      <c r="N9" s="53">
        <f t="shared" si="0"/>
        <v>0</v>
      </c>
      <c r="O9" s="53">
        <f t="shared" si="0"/>
        <v>0</v>
      </c>
      <c r="P9" s="53">
        <f t="shared" si="0"/>
        <v>0</v>
      </c>
      <c r="Q9" s="53">
        <f t="shared" si="0"/>
        <v>0</v>
      </c>
      <c r="R9" s="53">
        <f t="shared" si="0"/>
        <v>0</v>
      </c>
      <c r="S9" s="53">
        <f t="shared" si="0"/>
        <v>0</v>
      </c>
    </row>
    <row r="10" spans="1:19" ht="15" customHeight="1" x14ac:dyDescent="0.25">
      <c r="A10" s="19"/>
      <c r="B10" s="54"/>
      <c r="C10" s="19"/>
      <c r="D10" s="19"/>
      <c r="E10" s="19"/>
      <c r="F10" s="19"/>
      <c r="G10" s="19"/>
      <c r="H10" s="19"/>
      <c r="I10" s="19"/>
      <c r="J10" s="18">
        <f>IF(B10&gt;A_Stammdaten!$B$12,0,SUM(D10,E10,G10,H10)-SUM(F10,I10))</f>
        <v>0</v>
      </c>
      <c r="K10" s="53">
        <f>HLOOKUP(A_Stammdaten!$B$12,$M$4:$S$54,ROW(B10)-3,FALSE)+IF(OR(B10=0,A_Stammdaten!$B$12&lt;B10),0,J10*1/20)</f>
        <v>0</v>
      </c>
      <c r="L10" s="53">
        <f>HLOOKUP(A_Stammdaten!$B$12,$M$4:$S$54,ROW(B10)-3,FALSE)</f>
        <v>0</v>
      </c>
      <c r="M10" s="53">
        <f t="shared" si="0"/>
        <v>0</v>
      </c>
      <c r="N10" s="53">
        <f t="shared" si="0"/>
        <v>0</v>
      </c>
      <c r="O10" s="53">
        <f t="shared" si="0"/>
        <v>0</v>
      </c>
      <c r="P10" s="53">
        <f t="shared" si="0"/>
        <v>0</v>
      </c>
      <c r="Q10" s="53">
        <f t="shared" si="0"/>
        <v>0</v>
      </c>
      <c r="R10" s="53">
        <f t="shared" si="0"/>
        <v>0</v>
      </c>
      <c r="S10" s="53">
        <f t="shared" si="0"/>
        <v>0</v>
      </c>
    </row>
    <row r="11" spans="1:19" ht="15" customHeight="1" x14ac:dyDescent="0.25">
      <c r="A11" s="19"/>
      <c r="B11" s="54"/>
      <c r="C11" s="19"/>
      <c r="D11" s="19"/>
      <c r="E11" s="19"/>
      <c r="F11" s="19"/>
      <c r="G11" s="19"/>
      <c r="H11" s="19"/>
      <c r="I11" s="19"/>
      <c r="J11" s="18">
        <f>IF(B11&gt;A_Stammdaten!$B$12,0,SUM(D11,E11,G11,H11)-SUM(F11,I11))</f>
        <v>0</v>
      </c>
      <c r="K11" s="53">
        <f>HLOOKUP(A_Stammdaten!$B$12,$M$4:$S$54,ROW(B11)-3,FALSE)+IF(OR(B11=0,A_Stammdaten!$B$12&lt;B11),0,J11*1/20)</f>
        <v>0</v>
      </c>
      <c r="L11" s="53">
        <f>HLOOKUP(A_Stammdaten!$B$12,$M$4:$S$54,ROW(B11)-3,FALSE)</f>
        <v>0</v>
      </c>
      <c r="M11" s="53">
        <f t="shared" si="0"/>
        <v>0</v>
      </c>
      <c r="N11" s="53">
        <f t="shared" si="0"/>
        <v>0</v>
      </c>
      <c r="O11" s="53">
        <f t="shared" si="0"/>
        <v>0</v>
      </c>
      <c r="P11" s="53">
        <f t="shared" si="0"/>
        <v>0</v>
      </c>
      <c r="Q11" s="53">
        <f t="shared" si="0"/>
        <v>0</v>
      </c>
      <c r="R11" s="53">
        <f t="shared" si="0"/>
        <v>0</v>
      </c>
      <c r="S11" s="53">
        <f t="shared" si="0"/>
        <v>0</v>
      </c>
    </row>
    <row r="12" spans="1:19" s="9" customFormat="1" ht="15" customHeight="1" x14ac:dyDescent="0.25">
      <c r="A12" s="19"/>
      <c r="B12" s="54"/>
      <c r="C12" s="19"/>
      <c r="D12" s="19"/>
      <c r="E12" s="19"/>
      <c r="F12" s="19"/>
      <c r="G12" s="19"/>
      <c r="H12" s="19"/>
      <c r="I12" s="19"/>
      <c r="J12" s="18">
        <f>IF(B12&gt;A_Stammdaten!$B$12,0,SUM(D12,E12,G12,H12)-SUM(F12,I12))</f>
        <v>0</v>
      </c>
      <c r="K12" s="53">
        <f>HLOOKUP(A_Stammdaten!$B$12,$M$4:$S$54,ROW(B12)-3,FALSE)+IF(OR(B12=0,A_Stammdaten!$B$12&lt;B12),0,J12*1/20)</f>
        <v>0</v>
      </c>
      <c r="L12" s="53">
        <f>HLOOKUP(A_Stammdaten!$B$12,$M$4:$S$54,ROW(B12)-3,FALSE)</f>
        <v>0</v>
      </c>
      <c r="M12" s="53">
        <f t="shared" si="0"/>
        <v>0</v>
      </c>
      <c r="N12" s="53">
        <f t="shared" si="0"/>
        <v>0</v>
      </c>
      <c r="O12" s="53">
        <f t="shared" si="0"/>
        <v>0</v>
      </c>
      <c r="P12" s="53">
        <f t="shared" si="0"/>
        <v>0</v>
      </c>
      <c r="Q12" s="53">
        <f t="shared" si="0"/>
        <v>0</v>
      </c>
      <c r="R12" s="53">
        <f t="shared" si="0"/>
        <v>0</v>
      </c>
      <c r="S12" s="53">
        <f t="shared" si="0"/>
        <v>0</v>
      </c>
    </row>
    <row r="13" spans="1:19" x14ac:dyDescent="0.25">
      <c r="A13" s="19"/>
      <c r="B13" s="54"/>
      <c r="C13" s="19"/>
      <c r="D13" s="19"/>
      <c r="E13" s="19"/>
      <c r="F13" s="19"/>
      <c r="G13" s="19"/>
      <c r="H13" s="19"/>
      <c r="I13" s="19"/>
      <c r="J13" s="18">
        <f>IF(B13&gt;A_Stammdaten!$B$12,0,SUM(D13,E13,G13,H13)-SUM(F13,I13))</f>
        <v>0</v>
      </c>
      <c r="K13" s="53">
        <f>HLOOKUP(A_Stammdaten!$B$12,$M$4:$S$54,ROW(B13)-3,FALSE)+IF(OR(B13=0,A_Stammdaten!$B$12&lt;B13),0,J13*1/20)</f>
        <v>0</v>
      </c>
      <c r="L13" s="53">
        <f>HLOOKUP(A_Stammdaten!$B$12,$M$4:$S$54,ROW(B13)-3,FALSE)</f>
        <v>0</v>
      </c>
      <c r="M13" s="53">
        <f t="shared" si="0"/>
        <v>0</v>
      </c>
      <c r="N13" s="53">
        <f t="shared" si="0"/>
        <v>0</v>
      </c>
      <c r="O13" s="53">
        <f t="shared" si="0"/>
        <v>0</v>
      </c>
      <c r="P13" s="53">
        <f t="shared" si="0"/>
        <v>0</v>
      </c>
      <c r="Q13" s="53">
        <f t="shared" si="0"/>
        <v>0</v>
      </c>
      <c r="R13" s="53">
        <f t="shared" si="0"/>
        <v>0</v>
      </c>
      <c r="S13" s="53">
        <f t="shared" si="0"/>
        <v>0</v>
      </c>
    </row>
    <row r="14" spans="1:19" x14ac:dyDescent="0.25">
      <c r="A14" s="19"/>
      <c r="B14" s="54"/>
      <c r="C14" s="19"/>
      <c r="D14" s="19"/>
      <c r="E14" s="19"/>
      <c r="F14" s="19"/>
      <c r="G14" s="19"/>
      <c r="H14" s="19"/>
      <c r="I14" s="19"/>
      <c r="J14" s="18">
        <f>IF(B14&gt;A_Stammdaten!$B$12,0,SUM(D14,E14,G14,H14)-SUM(F14,I14))</f>
        <v>0</v>
      </c>
      <c r="K14" s="53">
        <f>HLOOKUP(A_Stammdaten!$B$12,$M$4:$S$54,ROW(B14)-3,FALSE)+IF(OR(B14=0,A_Stammdaten!$B$12&lt;B14),0,J14*1/20)</f>
        <v>0</v>
      </c>
      <c r="L14" s="53">
        <f>HLOOKUP(A_Stammdaten!$B$12,$M$4:$S$54,ROW(B14)-3,FALSE)</f>
        <v>0</v>
      </c>
      <c r="M14" s="53">
        <f t="shared" si="0"/>
        <v>0</v>
      </c>
      <c r="N14" s="53">
        <f t="shared" si="0"/>
        <v>0</v>
      </c>
      <c r="O14" s="53">
        <f t="shared" si="0"/>
        <v>0</v>
      </c>
      <c r="P14" s="53">
        <f t="shared" si="0"/>
        <v>0</v>
      </c>
      <c r="Q14" s="53">
        <f t="shared" si="0"/>
        <v>0</v>
      </c>
      <c r="R14" s="53">
        <f t="shared" si="0"/>
        <v>0</v>
      </c>
      <c r="S14" s="53">
        <f t="shared" si="0"/>
        <v>0</v>
      </c>
    </row>
    <row r="15" spans="1:19" x14ac:dyDescent="0.25">
      <c r="A15" s="19"/>
      <c r="B15" s="54"/>
      <c r="C15" s="19"/>
      <c r="D15" s="19"/>
      <c r="E15" s="19"/>
      <c r="F15" s="19"/>
      <c r="G15" s="19"/>
      <c r="H15" s="19"/>
      <c r="I15" s="19"/>
      <c r="J15" s="18">
        <f>IF(B15&gt;A_Stammdaten!$B$12,0,SUM(D15,E15,G15,H15)-SUM(F15,I15))</f>
        <v>0</v>
      </c>
      <c r="K15" s="53">
        <f>HLOOKUP(A_Stammdaten!$B$12,$M$4:$S$54,ROW(B15)-3,FALSE)+IF(OR(B15=0,A_Stammdaten!$B$12&lt;B15),0,J15*1/20)</f>
        <v>0</v>
      </c>
      <c r="L15" s="53">
        <f>HLOOKUP(A_Stammdaten!$B$12,$M$4:$S$54,ROW(B15)-3,FALSE)</f>
        <v>0</v>
      </c>
      <c r="M15" s="53">
        <f t="shared" ref="M15:S24" si="1">IF(OR($J15=0,M$4&lt;$B15,$B15=0,20-(M$4-$B15)=0),0,$J15*(19-(M$4-$B15))/20)</f>
        <v>0</v>
      </c>
      <c r="N15" s="53">
        <f t="shared" si="1"/>
        <v>0</v>
      </c>
      <c r="O15" s="53">
        <f t="shared" si="1"/>
        <v>0</v>
      </c>
      <c r="P15" s="53">
        <f t="shared" si="1"/>
        <v>0</v>
      </c>
      <c r="Q15" s="53">
        <f t="shared" si="1"/>
        <v>0</v>
      </c>
      <c r="R15" s="53">
        <f t="shared" si="1"/>
        <v>0</v>
      </c>
      <c r="S15" s="53">
        <f t="shared" si="1"/>
        <v>0</v>
      </c>
    </row>
    <row r="16" spans="1:19" x14ac:dyDescent="0.25">
      <c r="A16" s="19"/>
      <c r="B16" s="54"/>
      <c r="C16" s="19"/>
      <c r="D16" s="19"/>
      <c r="E16" s="19"/>
      <c r="F16" s="19"/>
      <c r="G16" s="19"/>
      <c r="H16" s="19"/>
      <c r="I16" s="19"/>
      <c r="J16" s="18">
        <f>IF(B16&gt;A_Stammdaten!$B$12,0,SUM(D16,E16,G16,H16)-SUM(F16,I16))</f>
        <v>0</v>
      </c>
      <c r="K16" s="53">
        <f>HLOOKUP(A_Stammdaten!$B$12,$M$4:$S$54,ROW(B16)-3,FALSE)+IF(OR(B16=0,A_Stammdaten!$B$12&lt;B16),0,J16*1/20)</f>
        <v>0</v>
      </c>
      <c r="L16" s="53">
        <f>HLOOKUP(A_Stammdaten!$B$12,$M$4:$S$54,ROW(B16)-3,FALSE)</f>
        <v>0</v>
      </c>
      <c r="M16" s="53">
        <f t="shared" si="1"/>
        <v>0</v>
      </c>
      <c r="N16" s="53">
        <f t="shared" si="1"/>
        <v>0</v>
      </c>
      <c r="O16" s="53">
        <f t="shared" si="1"/>
        <v>0</v>
      </c>
      <c r="P16" s="53">
        <f t="shared" si="1"/>
        <v>0</v>
      </c>
      <c r="Q16" s="53">
        <f t="shared" si="1"/>
        <v>0</v>
      </c>
      <c r="R16" s="53">
        <f t="shared" si="1"/>
        <v>0</v>
      </c>
      <c r="S16" s="53">
        <f t="shared" si="1"/>
        <v>0</v>
      </c>
    </row>
    <row r="17" spans="1:19" x14ac:dyDescent="0.25">
      <c r="A17" s="19"/>
      <c r="B17" s="54"/>
      <c r="C17" s="19"/>
      <c r="D17" s="19"/>
      <c r="E17" s="19"/>
      <c r="F17" s="19"/>
      <c r="G17" s="19"/>
      <c r="H17" s="19"/>
      <c r="I17" s="19"/>
      <c r="J17" s="18">
        <f>IF(B17&gt;A_Stammdaten!$B$12,0,SUM(D17,E17,G17,H17)-SUM(F17,I17))</f>
        <v>0</v>
      </c>
      <c r="K17" s="53">
        <f>HLOOKUP(A_Stammdaten!$B$12,$M$4:$S$54,ROW(B17)-3,FALSE)+IF(OR(B17=0,A_Stammdaten!$B$12&lt;B17),0,J17*1/20)</f>
        <v>0</v>
      </c>
      <c r="L17" s="53">
        <f>HLOOKUP(A_Stammdaten!$B$12,$M$4:$S$54,ROW(B17)-3,FALSE)</f>
        <v>0</v>
      </c>
      <c r="M17" s="53">
        <f t="shared" si="1"/>
        <v>0</v>
      </c>
      <c r="N17" s="53">
        <f t="shared" si="1"/>
        <v>0</v>
      </c>
      <c r="O17" s="53">
        <f t="shared" si="1"/>
        <v>0</v>
      </c>
      <c r="P17" s="53">
        <f t="shared" si="1"/>
        <v>0</v>
      </c>
      <c r="Q17" s="53">
        <f t="shared" si="1"/>
        <v>0</v>
      </c>
      <c r="R17" s="53">
        <f t="shared" si="1"/>
        <v>0</v>
      </c>
      <c r="S17" s="53">
        <f t="shared" si="1"/>
        <v>0</v>
      </c>
    </row>
    <row r="18" spans="1:19" x14ac:dyDescent="0.25">
      <c r="A18" s="19"/>
      <c r="B18" s="54"/>
      <c r="C18" s="19"/>
      <c r="D18" s="19"/>
      <c r="E18" s="19"/>
      <c r="F18" s="19"/>
      <c r="G18" s="19"/>
      <c r="H18" s="19"/>
      <c r="I18" s="19"/>
      <c r="J18" s="18">
        <f>IF(B18&gt;A_Stammdaten!$B$12,0,SUM(D18,E18,G18,H18)-SUM(F18,I18))</f>
        <v>0</v>
      </c>
      <c r="K18" s="53">
        <f>HLOOKUP(A_Stammdaten!$B$12,$M$4:$S$54,ROW(B18)-3,FALSE)+IF(OR(B18=0,A_Stammdaten!$B$12&lt;B18),0,J18*1/20)</f>
        <v>0</v>
      </c>
      <c r="L18" s="53">
        <f>HLOOKUP(A_Stammdaten!$B$12,$M$4:$S$54,ROW(B18)-3,FALSE)</f>
        <v>0</v>
      </c>
      <c r="M18" s="53">
        <f t="shared" si="1"/>
        <v>0</v>
      </c>
      <c r="N18" s="53">
        <f t="shared" si="1"/>
        <v>0</v>
      </c>
      <c r="O18" s="53">
        <f t="shared" si="1"/>
        <v>0</v>
      </c>
      <c r="P18" s="53">
        <f t="shared" si="1"/>
        <v>0</v>
      </c>
      <c r="Q18" s="53">
        <f t="shared" si="1"/>
        <v>0</v>
      </c>
      <c r="R18" s="53">
        <f t="shared" si="1"/>
        <v>0</v>
      </c>
      <c r="S18" s="53">
        <f t="shared" si="1"/>
        <v>0</v>
      </c>
    </row>
    <row r="19" spans="1:19" x14ac:dyDescent="0.25">
      <c r="A19" s="19"/>
      <c r="B19" s="54"/>
      <c r="C19" s="19"/>
      <c r="D19" s="19"/>
      <c r="E19" s="19"/>
      <c r="F19" s="19"/>
      <c r="G19" s="19"/>
      <c r="H19" s="19"/>
      <c r="I19" s="19"/>
      <c r="J19" s="18">
        <f>IF(B19&gt;A_Stammdaten!$B$12,0,SUM(D19,E19,G19,H19)-SUM(F19,I19))</f>
        <v>0</v>
      </c>
      <c r="K19" s="53">
        <f>HLOOKUP(A_Stammdaten!$B$12,$M$4:$S$54,ROW(B19)-3,FALSE)+IF(OR(B19=0,A_Stammdaten!$B$12&lt;B19),0,J19*1/20)</f>
        <v>0</v>
      </c>
      <c r="L19" s="53">
        <f>HLOOKUP(A_Stammdaten!$B$12,$M$4:$S$54,ROW(B19)-3,FALSE)</f>
        <v>0</v>
      </c>
      <c r="M19" s="53">
        <f t="shared" si="1"/>
        <v>0</v>
      </c>
      <c r="N19" s="53">
        <f t="shared" si="1"/>
        <v>0</v>
      </c>
      <c r="O19" s="53">
        <f t="shared" si="1"/>
        <v>0</v>
      </c>
      <c r="P19" s="53">
        <f t="shared" si="1"/>
        <v>0</v>
      </c>
      <c r="Q19" s="53">
        <f t="shared" si="1"/>
        <v>0</v>
      </c>
      <c r="R19" s="53">
        <f t="shared" si="1"/>
        <v>0</v>
      </c>
      <c r="S19" s="53">
        <f t="shared" si="1"/>
        <v>0</v>
      </c>
    </row>
    <row r="20" spans="1:19" x14ac:dyDescent="0.25">
      <c r="A20" s="19"/>
      <c r="B20" s="54"/>
      <c r="C20" s="19"/>
      <c r="D20" s="19"/>
      <c r="E20" s="19"/>
      <c r="F20" s="19"/>
      <c r="G20" s="19"/>
      <c r="H20" s="19"/>
      <c r="I20" s="19"/>
      <c r="J20" s="18">
        <f>IF(B20&gt;A_Stammdaten!$B$12,0,SUM(D20,E20,G20,H20)-SUM(F20,I20))</f>
        <v>0</v>
      </c>
      <c r="K20" s="53">
        <f>HLOOKUP(A_Stammdaten!$B$12,$M$4:$S$54,ROW(B20)-3,FALSE)+IF(OR(B20=0,A_Stammdaten!$B$12&lt;B20),0,J20*1/20)</f>
        <v>0</v>
      </c>
      <c r="L20" s="53">
        <f>HLOOKUP(A_Stammdaten!$B$12,$M$4:$S$54,ROW(B20)-3,FALSE)</f>
        <v>0</v>
      </c>
      <c r="M20" s="53">
        <f t="shared" si="1"/>
        <v>0</v>
      </c>
      <c r="N20" s="53">
        <f t="shared" si="1"/>
        <v>0</v>
      </c>
      <c r="O20" s="53">
        <f t="shared" si="1"/>
        <v>0</v>
      </c>
      <c r="P20" s="53">
        <f t="shared" si="1"/>
        <v>0</v>
      </c>
      <c r="Q20" s="53">
        <f t="shared" si="1"/>
        <v>0</v>
      </c>
      <c r="R20" s="53">
        <f t="shared" si="1"/>
        <v>0</v>
      </c>
      <c r="S20" s="53">
        <f t="shared" si="1"/>
        <v>0</v>
      </c>
    </row>
    <row r="21" spans="1:19" x14ac:dyDescent="0.25">
      <c r="A21" s="19"/>
      <c r="B21" s="54"/>
      <c r="C21" s="19"/>
      <c r="D21" s="19"/>
      <c r="E21" s="19"/>
      <c r="F21" s="19"/>
      <c r="G21" s="19"/>
      <c r="H21" s="19"/>
      <c r="I21" s="19"/>
      <c r="J21" s="18">
        <f>IF(B21&gt;A_Stammdaten!$B$12,0,SUM(D21,E21,G21,H21)-SUM(F21,I21))</f>
        <v>0</v>
      </c>
      <c r="K21" s="53">
        <f>HLOOKUP(A_Stammdaten!$B$12,$M$4:$S$54,ROW(B21)-3,FALSE)+IF(OR(B21=0,A_Stammdaten!$B$12&lt;B21),0,J21*1/20)</f>
        <v>0</v>
      </c>
      <c r="L21" s="53">
        <f>HLOOKUP(A_Stammdaten!$B$12,$M$4:$S$54,ROW(B21)-3,FALSE)</f>
        <v>0</v>
      </c>
      <c r="M21" s="53">
        <f t="shared" si="1"/>
        <v>0</v>
      </c>
      <c r="N21" s="53">
        <f t="shared" si="1"/>
        <v>0</v>
      </c>
      <c r="O21" s="53">
        <f t="shared" si="1"/>
        <v>0</v>
      </c>
      <c r="P21" s="53">
        <f t="shared" si="1"/>
        <v>0</v>
      </c>
      <c r="Q21" s="53">
        <f t="shared" si="1"/>
        <v>0</v>
      </c>
      <c r="R21" s="53">
        <f t="shared" si="1"/>
        <v>0</v>
      </c>
      <c r="S21" s="53">
        <f t="shared" si="1"/>
        <v>0</v>
      </c>
    </row>
    <row r="22" spans="1:19" x14ac:dyDescent="0.25">
      <c r="A22" s="19"/>
      <c r="B22" s="54"/>
      <c r="C22" s="19"/>
      <c r="D22" s="19"/>
      <c r="E22" s="19"/>
      <c r="F22" s="19"/>
      <c r="G22" s="19"/>
      <c r="H22" s="19"/>
      <c r="I22" s="19"/>
      <c r="J22" s="18">
        <f>IF(B22&gt;A_Stammdaten!$B$12,0,SUM(D22,E22,G22,H22)-SUM(F22,I22))</f>
        <v>0</v>
      </c>
      <c r="K22" s="53">
        <f>HLOOKUP(A_Stammdaten!$B$12,$M$4:$S$54,ROW(B22)-3,FALSE)+IF(OR(B22=0,A_Stammdaten!$B$12&lt;B22),0,J22*1/20)</f>
        <v>0</v>
      </c>
      <c r="L22" s="53">
        <f>HLOOKUP(A_Stammdaten!$B$12,$M$4:$S$54,ROW(B22)-3,FALSE)</f>
        <v>0</v>
      </c>
      <c r="M22" s="53">
        <f t="shared" si="1"/>
        <v>0</v>
      </c>
      <c r="N22" s="53">
        <f t="shared" si="1"/>
        <v>0</v>
      </c>
      <c r="O22" s="53">
        <f t="shared" si="1"/>
        <v>0</v>
      </c>
      <c r="P22" s="53">
        <f t="shared" si="1"/>
        <v>0</v>
      </c>
      <c r="Q22" s="53">
        <f t="shared" si="1"/>
        <v>0</v>
      </c>
      <c r="R22" s="53">
        <f t="shared" si="1"/>
        <v>0</v>
      </c>
      <c r="S22" s="53">
        <f t="shared" si="1"/>
        <v>0</v>
      </c>
    </row>
    <row r="23" spans="1:19" x14ac:dyDescent="0.25">
      <c r="A23" s="19"/>
      <c r="B23" s="54"/>
      <c r="C23" s="19"/>
      <c r="D23" s="19"/>
      <c r="E23" s="19"/>
      <c r="F23" s="19"/>
      <c r="G23" s="19"/>
      <c r="H23" s="19"/>
      <c r="I23" s="19"/>
      <c r="J23" s="18">
        <f>IF(B23&gt;A_Stammdaten!$B$12,0,SUM(D23,E23,G23,H23)-SUM(F23,I23))</f>
        <v>0</v>
      </c>
      <c r="K23" s="53">
        <f>HLOOKUP(A_Stammdaten!$B$12,$M$4:$S$54,ROW(B23)-3,FALSE)+IF(OR(B23=0,A_Stammdaten!$B$12&lt;B23),0,J23*1/20)</f>
        <v>0</v>
      </c>
      <c r="L23" s="53">
        <f>HLOOKUP(A_Stammdaten!$B$12,$M$4:$S$54,ROW(B23)-3,FALSE)</f>
        <v>0</v>
      </c>
      <c r="M23" s="53">
        <f t="shared" si="1"/>
        <v>0</v>
      </c>
      <c r="N23" s="53">
        <f t="shared" si="1"/>
        <v>0</v>
      </c>
      <c r="O23" s="53">
        <f t="shared" si="1"/>
        <v>0</v>
      </c>
      <c r="P23" s="53">
        <f t="shared" si="1"/>
        <v>0</v>
      </c>
      <c r="Q23" s="53">
        <f t="shared" si="1"/>
        <v>0</v>
      </c>
      <c r="R23" s="53">
        <f t="shared" si="1"/>
        <v>0</v>
      </c>
      <c r="S23" s="53">
        <f t="shared" si="1"/>
        <v>0</v>
      </c>
    </row>
    <row r="24" spans="1:19" x14ac:dyDescent="0.25">
      <c r="A24" s="19"/>
      <c r="B24" s="54"/>
      <c r="C24" s="19"/>
      <c r="D24" s="19"/>
      <c r="E24" s="19"/>
      <c r="F24" s="19"/>
      <c r="G24" s="19"/>
      <c r="H24" s="19"/>
      <c r="I24" s="19"/>
      <c r="J24" s="18">
        <f>IF(B24&gt;A_Stammdaten!$B$12,0,SUM(D24,E24,G24,H24)-SUM(F24,I24))</f>
        <v>0</v>
      </c>
      <c r="K24" s="53">
        <f>HLOOKUP(A_Stammdaten!$B$12,$M$4:$S$54,ROW(B24)-3,FALSE)+IF(OR(B24=0,A_Stammdaten!$B$12&lt;B24),0,J24*1/20)</f>
        <v>0</v>
      </c>
      <c r="L24" s="53">
        <f>HLOOKUP(A_Stammdaten!$B$12,$M$4:$S$54,ROW(B24)-3,FALSE)</f>
        <v>0</v>
      </c>
      <c r="M24" s="53">
        <f t="shared" si="1"/>
        <v>0</v>
      </c>
      <c r="N24" s="53">
        <f t="shared" si="1"/>
        <v>0</v>
      </c>
      <c r="O24" s="53">
        <f t="shared" si="1"/>
        <v>0</v>
      </c>
      <c r="P24" s="53">
        <f t="shared" si="1"/>
        <v>0</v>
      </c>
      <c r="Q24" s="53">
        <f t="shared" si="1"/>
        <v>0</v>
      </c>
      <c r="R24" s="53">
        <f t="shared" si="1"/>
        <v>0</v>
      </c>
      <c r="S24" s="53">
        <f t="shared" si="1"/>
        <v>0</v>
      </c>
    </row>
    <row r="25" spans="1:19" x14ac:dyDescent="0.25">
      <c r="A25" s="19"/>
      <c r="B25" s="54"/>
      <c r="C25" s="19"/>
      <c r="D25" s="19"/>
      <c r="E25" s="19"/>
      <c r="F25" s="19"/>
      <c r="G25" s="19"/>
      <c r="H25" s="19"/>
      <c r="I25" s="19"/>
      <c r="J25" s="18">
        <f>IF(B25&gt;A_Stammdaten!$B$12,0,SUM(D25,E25,G25,H25)-SUM(F25,I25))</f>
        <v>0</v>
      </c>
      <c r="K25" s="53">
        <f>HLOOKUP(A_Stammdaten!$B$12,$M$4:$S$54,ROW(B25)-3,FALSE)+IF(OR(B25=0,A_Stammdaten!$B$12&lt;B25),0,J25*1/20)</f>
        <v>0</v>
      </c>
      <c r="L25" s="53">
        <f>HLOOKUP(A_Stammdaten!$B$12,$M$4:$S$54,ROW(B25)-3,FALSE)</f>
        <v>0</v>
      </c>
      <c r="M25" s="53">
        <f t="shared" ref="M25:S34" si="2">IF(OR($J25=0,M$4&lt;$B25,$B25=0,20-(M$4-$B25)=0),0,$J25*(19-(M$4-$B25))/20)</f>
        <v>0</v>
      </c>
      <c r="N25" s="53">
        <f t="shared" si="2"/>
        <v>0</v>
      </c>
      <c r="O25" s="53">
        <f t="shared" si="2"/>
        <v>0</v>
      </c>
      <c r="P25" s="53">
        <f t="shared" si="2"/>
        <v>0</v>
      </c>
      <c r="Q25" s="53">
        <f t="shared" si="2"/>
        <v>0</v>
      </c>
      <c r="R25" s="53">
        <f t="shared" si="2"/>
        <v>0</v>
      </c>
      <c r="S25" s="53">
        <f t="shared" si="2"/>
        <v>0</v>
      </c>
    </row>
    <row r="26" spans="1:19" x14ac:dyDescent="0.25">
      <c r="A26" s="19"/>
      <c r="B26" s="54"/>
      <c r="C26" s="19"/>
      <c r="D26" s="19"/>
      <c r="E26" s="19"/>
      <c r="F26" s="19"/>
      <c r="G26" s="19"/>
      <c r="H26" s="19"/>
      <c r="I26" s="19"/>
      <c r="J26" s="18">
        <f>IF(B26&gt;A_Stammdaten!$B$12,0,SUM(D26,E26,G26,H26)-SUM(F26,I26))</f>
        <v>0</v>
      </c>
      <c r="K26" s="53">
        <f>HLOOKUP(A_Stammdaten!$B$12,$M$4:$S$54,ROW(B26)-3,FALSE)+IF(OR(B26=0,A_Stammdaten!$B$12&lt;B26),0,J26*1/20)</f>
        <v>0</v>
      </c>
      <c r="L26" s="53">
        <f>HLOOKUP(A_Stammdaten!$B$12,$M$4:$S$54,ROW(B26)-3,FALSE)</f>
        <v>0</v>
      </c>
      <c r="M26" s="53">
        <f t="shared" si="2"/>
        <v>0</v>
      </c>
      <c r="N26" s="53">
        <f t="shared" si="2"/>
        <v>0</v>
      </c>
      <c r="O26" s="53">
        <f t="shared" si="2"/>
        <v>0</v>
      </c>
      <c r="P26" s="53">
        <f t="shared" si="2"/>
        <v>0</v>
      </c>
      <c r="Q26" s="53">
        <f t="shared" si="2"/>
        <v>0</v>
      </c>
      <c r="R26" s="53">
        <f t="shared" si="2"/>
        <v>0</v>
      </c>
      <c r="S26" s="53">
        <f t="shared" si="2"/>
        <v>0</v>
      </c>
    </row>
    <row r="27" spans="1:19" x14ac:dyDescent="0.25">
      <c r="A27" s="19"/>
      <c r="B27" s="54"/>
      <c r="C27" s="19"/>
      <c r="D27" s="19"/>
      <c r="E27" s="19"/>
      <c r="F27" s="19"/>
      <c r="G27" s="19"/>
      <c r="H27" s="19"/>
      <c r="I27" s="19"/>
      <c r="J27" s="18">
        <f>IF(B27&gt;A_Stammdaten!$B$12,0,SUM(D27,E27,G27,H27)-SUM(F27,I27))</f>
        <v>0</v>
      </c>
      <c r="K27" s="53">
        <f>HLOOKUP(A_Stammdaten!$B$12,$M$4:$S$54,ROW(B27)-3,FALSE)+IF(OR(B27=0,A_Stammdaten!$B$12&lt;B27),0,J27*1/20)</f>
        <v>0</v>
      </c>
      <c r="L27" s="53">
        <f>HLOOKUP(A_Stammdaten!$B$12,$M$4:$S$54,ROW(B27)-3,FALSE)</f>
        <v>0</v>
      </c>
      <c r="M27" s="53">
        <f t="shared" si="2"/>
        <v>0</v>
      </c>
      <c r="N27" s="53">
        <f t="shared" si="2"/>
        <v>0</v>
      </c>
      <c r="O27" s="53">
        <f t="shared" si="2"/>
        <v>0</v>
      </c>
      <c r="P27" s="53">
        <f t="shared" si="2"/>
        <v>0</v>
      </c>
      <c r="Q27" s="53">
        <f t="shared" si="2"/>
        <v>0</v>
      </c>
      <c r="R27" s="53">
        <f t="shared" si="2"/>
        <v>0</v>
      </c>
      <c r="S27" s="53">
        <f t="shared" si="2"/>
        <v>0</v>
      </c>
    </row>
    <row r="28" spans="1:19" x14ac:dyDescent="0.25">
      <c r="A28" s="19"/>
      <c r="B28" s="54"/>
      <c r="C28" s="19"/>
      <c r="D28" s="19"/>
      <c r="E28" s="19"/>
      <c r="F28" s="19"/>
      <c r="G28" s="19"/>
      <c r="H28" s="19"/>
      <c r="I28" s="19"/>
      <c r="J28" s="18">
        <f>IF(B28&gt;A_Stammdaten!$B$12,0,SUM(D28,E28,G28,H28)-SUM(F28,I28))</f>
        <v>0</v>
      </c>
      <c r="K28" s="53">
        <f>HLOOKUP(A_Stammdaten!$B$12,$M$4:$S$54,ROW(B28)-3,FALSE)+IF(OR(B28=0,A_Stammdaten!$B$12&lt;B28),0,J28*1/20)</f>
        <v>0</v>
      </c>
      <c r="L28" s="53">
        <f>HLOOKUP(A_Stammdaten!$B$12,$M$4:$S$54,ROW(B28)-3,FALSE)</f>
        <v>0</v>
      </c>
      <c r="M28" s="53">
        <f t="shared" si="2"/>
        <v>0</v>
      </c>
      <c r="N28" s="53">
        <f t="shared" si="2"/>
        <v>0</v>
      </c>
      <c r="O28" s="53">
        <f t="shared" si="2"/>
        <v>0</v>
      </c>
      <c r="P28" s="53">
        <f t="shared" si="2"/>
        <v>0</v>
      </c>
      <c r="Q28" s="53">
        <f t="shared" si="2"/>
        <v>0</v>
      </c>
      <c r="R28" s="53">
        <f t="shared" si="2"/>
        <v>0</v>
      </c>
      <c r="S28" s="53">
        <f t="shared" si="2"/>
        <v>0</v>
      </c>
    </row>
    <row r="29" spans="1:19" x14ac:dyDescent="0.25">
      <c r="A29" s="19"/>
      <c r="B29" s="54"/>
      <c r="C29" s="19"/>
      <c r="D29" s="19"/>
      <c r="E29" s="19"/>
      <c r="F29" s="19"/>
      <c r="G29" s="19"/>
      <c r="H29" s="19"/>
      <c r="I29" s="19"/>
      <c r="J29" s="18">
        <f>IF(B29&gt;A_Stammdaten!$B$12,0,SUM(D29,E29,G29,H29)-SUM(F29,I29))</f>
        <v>0</v>
      </c>
      <c r="K29" s="53">
        <f>HLOOKUP(A_Stammdaten!$B$12,$M$4:$S$54,ROW(B29)-3,FALSE)+IF(OR(B29=0,A_Stammdaten!$B$12&lt;B29),0,J29*1/20)</f>
        <v>0</v>
      </c>
      <c r="L29" s="53">
        <f>HLOOKUP(A_Stammdaten!$B$12,$M$4:$S$54,ROW(B29)-3,FALSE)</f>
        <v>0</v>
      </c>
      <c r="M29" s="53">
        <f t="shared" si="2"/>
        <v>0</v>
      </c>
      <c r="N29" s="53">
        <f t="shared" si="2"/>
        <v>0</v>
      </c>
      <c r="O29" s="53">
        <f t="shared" si="2"/>
        <v>0</v>
      </c>
      <c r="P29" s="53">
        <f t="shared" si="2"/>
        <v>0</v>
      </c>
      <c r="Q29" s="53">
        <f t="shared" si="2"/>
        <v>0</v>
      </c>
      <c r="R29" s="53">
        <f t="shared" si="2"/>
        <v>0</v>
      </c>
      <c r="S29" s="53">
        <f t="shared" si="2"/>
        <v>0</v>
      </c>
    </row>
    <row r="30" spans="1:19" x14ac:dyDescent="0.25">
      <c r="A30" s="19"/>
      <c r="B30" s="54"/>
      <c r="C30" s="19"/>
      <c r="D30" s="19"/>
      <c r="E30" s="19"/>
      <c r="F30" s="19"/>
      <c r="G30" s="19"/>
      <c r="H30" s="19"/>
      <c r="I30" s="19"/>
      <c r="J30" s="18">
        <f>IF(B30&gt;A_Stammdaten!$B$12,0,SUM(D30,E30,G30,H30)-SUM(F30,I30))</f>
        <v>0</v>
      </c>
      <c r="K30" s="53">
        <f>HLOOKUP(A_Stammdaten!$B$12,$M$4:$S$54,ROW(B30)-3,FALSE)+IF(OR(B30=0,A_Stammdaten!$B$12&lt;B30),0,J30*1/20)</f>
        <v>0</v>
      </c>
      <c r="L30" s="53">
        <f>HLOOKUP(A_Stammdaten!$B$12,$M$4:$S$54,ROW(B30)-3,FALSE)</f>
        <v>0</v>
      </c>
      <c r="M30" s="53">
        <f t="shared" si="2"/>
        <v>0</v>
      </c>
      <c r="N30" s="53">
        <f t="shared" si="2"/>
        <v>0</v>
      </c>
      <c r="O30" s="53">
        <f t="shared" si="2"/>
        <v>0</v>
      </c>
      <c r="P30" s="53">
        <f t="shared" si="2"/>
        <v>0</v>
      </c>
      <c r="Q30" s="53">
        <f t="shared" si="2"/>
        <v>0</v>
      </c>
      <c r="R30" s="53">
        <f t="shared" si="2"/>
        <v>0</v>
      </c>
      <c r="S30" s="53">
        <f t="shared" si="2"/>
        <v>0</v>
      </c>
    </row>
    <row r="31" spans="1:19" x14ac:dyDescent="0.25">
      <c r="A31" s="19"/>
      <c r="B31" s="54"/>
      <c r="C31" s="19"/>
      <c r="D31" s="19"/>
      <c r="E31" s="19"/>
      <c r="F31" s="19"/>
      <c r="G31" s="19"/>
      <c r="H31" s="19"/>
      <c r="I31" s="19"/>
      <c r="J31" s="18">
        <f>IF(B31&gt;A_Stammdaten!$B$12,0,SUM(D31,E31,G31,H31)-SUM(F31,I31))</f>
        <v>0</v>
      </c>
      <c r="K31" s="53">
        <f>HLOOKUP(A_Stammdaten!$B$12,$M$4:$S$54,ROW(B31)-3,FALSE)+IF(OR(B31=0,A_Stammdaten!$B$12&lt;B31),0,J31*1/20)</f>
        <v>0</v>
      </c>
      <c r="L31" s="53">
        <f>HLOOKUP(A_Stammdaten!$B$12,$M$4:$S$54,ROW(B31)-3,FALSE)</f>
        <v>0</v>
      </c>
      <c r="M31" s="53">
        <f t="shared" si="2"/>
        <v>0</v>
      </c>
      <c r="N31" s="53">
        <f t="shared" si="2"/>
        <v>0</v>
      </c>
      <c r="O31" s="53">
        <f t="shared" si="2"/>
        <v>0</v>
      </c>
      <c r="P31" s="53">
        <f t="shared" si="2"/>
        <v>0</v>
      </c>
      <c r="Q31" s="53">
        <f t="shared" si="2"/>
        <v>0</v>
      </c>
      <c r="R31" s="53">
        <f t="shared" si="2"/>
        <v>0</v>
      </c>
      <c r="S31" s="53">
        <f t="shared" si="2"/>
        <v>0</v>
      </c>
    </row>
    <row r="32" spans="1:19" x14ac:dyDescent="0.25">
      <c r="A32" s="19"/>
      <c r="B32" s="54"/>
      <c r="C32" s="19"/>
      <c r="D32" s="19"/>
      <c r="E32" s="19"/>
      <c r="F32" s="19"/>
      <c r="G32" s="19"/>
      <c r="H32" s="19"/>
      <c r="I32" s="19"/>
      <c r="J32" s="18">
        <f>IF(B32&gt;A_Stammdaten!$B$12,0,SUM(D32,E32,G32,H32)-SUM(F32,I32))</f>
        <v>0</v>
      </c>
      <c r="K32" s="53">
        <f>HLOOKUP(A_Stammdaten!$B$12,$M$4:$S$54,ROW(B32)-3,FALSE)+IF(OR(B32=0,A_Stammdaten!$B$12&lt;B32),0,J32*1/20)</f>
        <v>0</v>
      </c>
      <c r="L32" s="53">
        <f>HLOOKUP(A_Stammdaten!$B$12,$M$4:$S$54,ROW(B32)-3,FALSE)</f>
        <v>0</v>
      </c>
      <c r="M32" s="53">
        <f t="shared" si="2"/>
        <v>0</v>
      </c>
      <c r="N32" s="53">
        <f t="shared" si="2"/>
        <v>0</v>
      </c>
      <c r="O32" s="53">
        <f t="shared" si="2"/>
        <v>0</v>
      </c>
      <c r="P32" s="53">
        <f t="shared" si="2"/>
        <v>0</v>
      </c>
      <c r="Q32" s="53">
        <f t="shared" si="2"/>
        <v>0</v>
      </c>
      <c r="R32" s="53">
        <f t="shared" si="2"/>
        <v>0</v>
      </c>
      <c r="S32" s="53">
        <f t="shared" si="2"/>
        <v>0</v>
      </c>
    </row>
    <row r="33" spans="1:19" x14ac:dyDescent="0.25">
      <c r="A33" s="19"/>
      <c r="B33" s="54"/>
      <c r="C33" s="19"/>
      <c r="D33" s="19"/>
      <c r="E33" s="19"/>
      <c r="F33" s="19"/>
      <c r="G33" s="19"/>
      <c r="H33" s="19"/>
      <c r="I33" s="19"/>
      <c r="J33" s="18">
        <f>IF(B33&gt;A_Stammdaten!$B$12,0,SUM(D33,E33,G33,H33)-SUM(F33,I33))</f>
        <v>0</v>
      </c>
      <c r="K33" s="53">
        <f>HLOOKUP(A_Stammdaten!$B$12,$M$4:$S$54,ROW(B33)-3,FALSE)+IF(OR(B33=0,A_Stammdaten!$B$12&lt;B33),0,J33*1/20)</f>
        <v>0</v>
      </c>
      <c r="L33" s="53">
        <f>HLOOKUP(A_Stammdaten!$B$12,$M$4:$S$54,ROW(B33)-3,FALSE)</f>
        <v>0</v>
      </c>
      <c r="M33" s="53">
        <f t="shared" si="2"/>
        <v>0</v>
      </c>
      <c r="N33" s="53">
        <f t="shared" si="2"/>
        <v>0</v>
      </c>
      <c r="O33" s="53">
        <f t="shared" si="2"/>
        <v>0</v>
      </c>
      <c r="P33" s="53">
        <f t="shared" si="2"/>
        <v>0</v>
      </c>
      <c r="Q33" s="53">
        <f t="shared" si="2"/>
        <v>0</v>
      </c>
      <c r="R33" s="53">
        <f t="shared" si="2"/>
        <v>0</v>
      </c>
      <c r="S33" s="53">
        <f t="shared" si="2"/>
        <v>0</v>
      </c>
    </row>
    <row r="34" spans="1:19" x14ac:dyDescent="0.25">
      <c r="A34" s="19"/>
      <c r="B34" s="54"/>
      <c r="C34" s="19"/>
      <c r="D34" s="19"/>
      <c r="E34" s="19"/>
      <c r="F34" s="19"/>
      <c r="G34" s="19"/>
      <c r="H34" s="19"/>
      <c r="I34" s="19"/>
      <c r="J34" s="18">
        <f>IF(B34&gt;A_Stammdaten!$B$12,0,SUM(D34,E34,G34,H34)-SUM(F34,I34))</f>
        <v>0</v>
      </c>
      <c r="K34" s="53">
        <f>HLOOKUP(A_Stammdaten!$B$12,$M$4:$S$54,ROW(B34)-3,FALSE)+IF(OR(B34=0,A_Stammdaten!$B$12&lt;B34),0,J34*1/20)</f>
        <v>0</v>
      </c>
      <c r="L34" s="53">
        <f>HLOOKUP(A_Stammdaten!$B$12,$M$4:$S$54,ROW(B34)-3,FALSE)</f>
        <v>0</v>
      </c>
      <c r="M34" s="53">
        <f t="shared" si="2"/>
        <v>0</v>
      </c>
      <c r="N34" s="53">
        <f t="shared" si="2"/>
        <v>0</v>
      </c>
      <c r="O34" s="53">
        <f t="shared" si="2"/>
        <v>0</v>
      </c>
      <c r="P34" s="53">
        <f t="shared" si="2"/>
        <v>0</v>
      </c>
      <c r="Q34" s="53">
        <f t="shared" si="2"/>
        <v>0</v>
      </c>
      <c r="R34" s="53">
        <f t="shared" si="2"/>
        <v>0</v>
      </c>
      <c r="S34" s="53">
        <f t="shared" si="2"/>
        <v>0</v>
      </c>
    </row>
    <row r="35" spans="1:19" x14ac:dyDescent="0.25">
      <c r="A35" s="19"/>
      <c r="B35" s="54"/>
      <c r="C35" s="19"/>
      <c r="D35" s="19"/>
      <c r="E35" s="19"/>
      <c r="F35" s="19"/>
      <c r="G35" s="19"/>
      <c r="H35" s="19"/>
      <c r="I35" s="19"/>
      <c r="J35" s="18">
        <f>IF(B35&gt;A_Stammdaten!$B$12,0,SUM(D35,E35,G35,H35)-SUM(F35,I35))</f>
        <v>0</v>
      </c>
      <c r="K35" s="53">
        <f>HLOOKUP(A_Stammdaten!$B$12,$M$4:$S$54,ROW(B35)-3,FALSE)+IF(OR(B35=0,A_Stammdaten!$B$12&lt;B35),0,J35*1/20)</f>
        <v>0</v>
      </c>
      <c r="L35" s="53">
        <f>HLOOKUP(A_Stammdaten!$B$12,$M$4:$S$54,ROW(B35)-3,FALSE)</f>
        <v>0</v>
      </c>
      <c r="M35" s="53">
        <f t="shared" ref="M35:S44" si="3">IF(OR($J35=0,M$4&lt;$B35,$B35=0,20-(M$4-$B35)=0),0,$J35*(19-(M$4-$B35))/20)</f>
        <v>0</v>
      </c>
      <c r="N35" s="53">
        <f t="shared" si="3"/>
        <v>0</v>
      </c>
      <c r="O35" s="53">
        <f t="shared" si="3"/>
        <v>0</v>
      </c>
      <c r="P35" s="53">
        <f t="shared" si="3"/>
        <v>0</v>
      </c>
      <c r="Q35" s="53">
        <f t="shared" si="3"/>
        <v>0</v>
      </c>
      <c r="R35" s="53">
        <f t="shared" si="3"/>
        <v>0</v>
      </c>
      <c r="S35" s="53">
        <f t="shared" si="3"/>
        <v>0</v>
      </c>
    </row>
    <row r="36" spans="1:19" x14ac:dyDescent="0.25">
      <c r="A36" s="19"/>
      <c r="B36" s="54"/>
      <c r="C36" s="19"/>
      <c r="D36" s="19"/>
      <c r="E36" s="19"/>
      <c r="F36" s="19"/>
      <c r="G36" s="19"/>
      <c r="H36" s="19"/>
      <c r="I36" s="19"/>
      <c r="J36" s="18">
        <f>IF(B36&gt;A_Stammdaten!$B$12,0,SUM(D36,E36,G36,H36)-SUM(F36,I36))</f>
        <v>0</v>
      </c>
      <c r="K36" s="53">
        <f>HLOOKUP(A_Stammdaten!$B$12,$M$4:$S$54,ROW(B36)-3,FALSE)+IF(OR(B36=0,A_Stammdaten!$B$12&lt;B36),0,J36*1/20)</f>
        <v>0</v>
      </c>
      <c r="L36" s="53">
        <f>HLOOKUP(A_Stammdaten!$B$12,$M$4:$S$54,ROW(B36)-3,FALSE)</f>
        <v>0</v>
      </c>
      <c r="M36" s="53">
        <f t="shared" si="3"/>
        <v>0</v>
      </c>
      <c r="N36" s="53">
        <f t="shared" si="3"/>
        <v>0</v>
      </c>
      <c r="O36" s="53">
        <f t="shared" si="3"/>
        <v>0</v>
      </c>
      <c r="P36" s="53">
        <f t="shared" si="3"/>
        <v>0</v>
      </c>
      <c r="Q36" s="53">
        <f t="shared" si="3"/>
        <v>0</v>
      </c>
      <c r="R36" s="53">
        <f t="shared" si="3"/>
        <v>0</v>
      </c>
      <c r="S36" s="53">
        <f t="shared" si="3"/>
        <v>0</v>
      </c>
    </row>
    <row r="37" spans="1:19" x14ac:dyDescent="0.25">
      <c r="A37" s="19"/>
      <c r="B37" s="54"/>
      <c r="C37" s="19"/>
      <c r="D37" s="19"/>
      <c r="E37" s="19"/>
      <c r="F37" s="19"/>
      <c r="G37" s="19"/>
      <c r="H37" s="19"/>
      <c r="I37" s="19"/>
      <c r="J37" s="18">
        <f>IF(B37&gt;A_Stammdaten!$B$12,0,SUM(D37,E37,G37,H37)-SUM(F37,I37))</f>
        <v>0</v>
      </c>
      <c r="K37" s="53">
        <f>HLOOKUP(A_Stammdaten!$B$12,$M$4:$S$54,ROW(B37)-3,FALSE)+IF(OR(B37=0,A_Stammdaten!$B$12&lt;B37),0,J37*1/20)</f>
        <v>0</v>
      </c>
      <c r="L37" s="53">
        <f>HLOOKUP(A_Stammdaten!$B$12,$M$4:$S$54,ROW(B37)-3,FALSE)</f>
        <v>0</v>
      </c>
      <c r="M37" s="53">
        <f t="shared" si="3"/>
        <v>0</v>
      </c>
      <c r="N37" s="53">
        <f t="shared" si="3"/>
        <v>0</v>
      </c>
      <c r="O37" s="53">
        <f t="shared" si="3"/>
        <v>0</v>
      </c>
      <c r="P37" s="53">
        <f t="shared" si="3"/>
        <v>0</v>
      </c>
      <c r="Q37" s="53">
        <f t="shared" si="3"/>
        <v>0</v>
      </c>
      <c r="R37" s="53">
        <f t="shared" si="3"/>
        <v>0</v>
      </c>
      <c r="S37" s="53">
        <f t="shared" si="3"/>
        <v>0</v>
      </c>
    </row>
    <row r="38" spans="1:19" x14ac:dyDescent="0.25">
      <c r="A38" s="19"/>
      <c r="B38" s="54"/>
      <c r="C38" s="19"/>
      <c r="D38" s="19"/>
      <c r="E38" s="19"/>
      <c r="F38" s="19"/>
      <c r="G38" s="19"/>
      <c r="H38" s="19"/>
      <c r="I38" s="19"/>
      <c r="J38" s="18">
        <f>IF(B38&gt;A_Stammdaten!$B$12,0,SUM(D38,E38,G38,H38)-SUM(F38,I38))</f>
        <v>0</v>
      </c>
      <c r="K38" s="53">
        <f>HLOOKUP(A_Stammdaten!$B$12,$M$4:$S$54,ROW(B38)-3,FALSE)+IF(OR(B38=0,A_Stammdaten!$B$12&lt;B38),0,J38*1/20)</f>
        <v>0</v>
      </c>
      <c r="L38" s="53">
        <f>HLOOKUP(A_Stammdaten!$B$12,$M$4:$S$54,ROW(B38)-3,FALSE)</f>
        <v>0</v>
      </c>
      <c r="M38" s="53">
        <f t="shared" si="3"/>
        <v>0</v>
      </c>
      <c r="N38" s="53">
        <f t="shared" si="3"/>
        <v>0</v>
      </c>
      <c r="O38" s="53">
        <f t="shared" si="3"/>
        <v>0</v>
      </c>
      <c r="P38" s="53">
        <f t="shared" si="3"/>
        <v>0</v>
      </c>
      <c r="Q38" s="53">
        <f t="shared" si="3"/>
        <v>0</v>
      </c>
      <c r="R38" s="53">
        <f t="shared" si="3"/>
        <v>0</v>
      </c>
      <c r="S38" s="53">
        <f t="shared" si="3"/>
        <v>0</v>
      </c>
    </row>
    <row r="39" spans="1:19" x14ac:dyDescent="0.25">
      <c r="A39" s="19"/>
      <c r="B39" s="54"/>
      <c r="C39" s="19"/>
      <c r="D39" s="19"/>
      <c r="E39" s="19"/>
      <c r="F39" s="19"/>
      <c r="G39" s="19"/>
      <c r="H39" s="19"/>
      <c r="I39" s="19"/>
      <c r="J39" s="18">
        <f>IF(B39&gt;A_Stammdaten!$B$12,0,SUM(D39,E39,G39,H39)-SUM(F39,I39))</f>
        <v>0</v>
      </c>
      <c r="K39" s="53">
        <f>HLOOKUP(A_Stammdaten!$B$12,$M$4:$S$54,ROW(B39)-3,FALSE)+IF(OR(B39=0,A_Stammdaten!$B$12&lt;B39),0,J39*1/20)</f>
        <v>0</v>
      </c>
      <c r="L39" s="53">
        <f>HLOOKUP(A_Stammdaten!$B$12,$M$4:$S$54,ROW(B39)-3,FALSE)</f>
        <v>0</v>
      </c>
      <c r="M39" s="53">
        <f t="shared" si="3"/>
        <v>0</v>
      </c>
      <c r="N39" s="53">
        <f t="shared" si="3"/>
        <v>0</v>
      </c>
      <c r="O39" s="53">
        <f t="shared" si="3"/>
        <v>0</v>
      </c>
      <c r="P39" s="53">
        <f t="shared" si="3"/>
        <v>0</v>
      </c>
      <c r="Q39" s="53">
        <f t="shared" si="3"/>
        <v>0</v>
      </c>
      <c r="R39" s="53">
        <f t="shared" si="3"/>
        <v>0</v>
      </c>
      <c r="S39" s="53">
        <f t="shared" si="3"/>
        <v>0</v>
      </c>
    </row>
    <row r="40" spans="1:19" x14ac:dyDescent="0.25">
      <c r="A40" s="19"/>
      <c r="B40" s="54"/>
      <c r="C40" s="19"/>
      <c r="D40" s="19"/>
      <c r="E40" s="19"/>
      <c r="F40" s="19"/>
      <c r="G40" s="19"/>
      <c r="H40" s="19"/>
      <c r="I40" s="19"/>
      <c r="J40" s="18">
        <f>IF(B40&gt;A_Stammdaten!$B$12,0,SUM(D40,E40,G40,H40)-SUM(F40,I40))</f>
        <v>0</v>
      </c>
      <c r="K40" s="53">
        <f>HLOOKUP(A_Stammdaten!$B$12,$M$4:$S$54,ROW(B40)-3,FALSE)+IF(OR(B40=0,A_Stammdaten!$B$12&lt;B40),0,J40*1/20)</f>
        <v>0</v>
      </c>
      <c r="L40" s="53">
        <f>HLOOKUP(A_Stammdaten!$B$12,$M$4:$S$54,ROW(B40)-3,FALSE)</f>
        <v>0</v>
      </c>
      <c r="M40" s="53">
        <f t="shared" si="3"/>
        <v>0</v>
      </c>
      <c r="N40" s="53">
        <f t="shared" si="3"/>
        <v>0</v>
      </c>
      <c r="O40" s="53">
        <f t="shared" si="3"/>
        <v>0</v>
      </c>
      <c r="P40" s="53">
        <f t="shared" si="3"/>
        <v>0</v>
      </c>
      <c r="Q40" s="53">
        <f t="shared" si="3"/>
        <v>0</v>
      </c>
      <c r="R40" s="53">
        <f t="shared" si="3"/>
        <v>0</v>
      </c>
      <c r="S40" s="53">
        <f t="shared" si="3"/>
        <v>0</v>
      </c>
    </row>
    <row r="41" spans="1:19" x14ac:dyDescent="0.25">
      <c r="A41" s="19"/>
      <c r="B41" s="54"/>
      <c r="C41" s="19"/>
      <c r="D41" s="19"/>
      <c r="E41" s="19"/>
      <c r="F41" s="19"/>
      <c r="G41" s="19"/>
      <c r="H41" s="19"/>
      <c r="I41" s="19"/>
      <c r="J41" s="18">
        <f>IF(B41&gt;A_Stammdaten!$B$12,0,SUM(D41,E41,G41,H41)-SUM(F41,I41))</f>
        <v>0</v>
      </c>
      <c r="K41" s="53">
        <f>HLOOKUP(A_Stammdaten!$B$12,$M$4:$S$54,ROW(B41)-3,FALSE)+IF(OR(B41=0,A_Stammdaten!$B$12&lt;B41),0,J41*1/20)</f>
        <v>0</v>
      </c>
      <c r="L41" s="53">
        <f>HLOOKUP(A_Stammdaten!$B$12,$M$4:$S$54,ROW(B41)-3,FALSE)</f>
        <v>0</v>
      </c>
      <c r="M41" s="53">
        <f t="shared" si="3"/>
        <v>0</v>
      </c>
      <c r="N41" s="53">
        <f t="shared" si="3"/>
        <v>0</v>
      </c>
      <c r="O41" s="53">
        <f t="shared" si="3"/>
        <v>0</v>
      </c>
      <c r="P41" s="53">
        <f t="shared" si="3"/>
        <v>0</v>
      </c>
      <c r="Q41" s="53">
        <f t="shared" si="3"/>
        <v>0</v>
      </c>
      <c r="R41" s="53">
        <f t="shared" si="3"/>
        <v>0</v>
      </c>
      <c r="S41" s="53">
        <f t="shared" si="3"/>
        <v>0</v>
      </c>
    </row>
    <row r="42" spans="1:19" x14ac:dyDescent="0.25">
      <c r="A42" s="19"/>
      <c r="B42" s="54"/>
      <c r="C42" s="19"/>
      <c r="D42" s="19"/>
      <c r="E42" s="19"/>
      <c r="F42" s="19"/>
      <c r="G42" s="19"/>
      <c r="H42" s="19"/>
      <c r="I42" s="19"/>
      <c r="J42" s="18">
        <f>IF(B42&gt;A_Stammdaten!$B$12,0,SUM(D42,E42,G42,H42)-SUM(F42,I42))</f>
        <v>0</v>
      </c>
      <c r="K42" s="53">
        <f>HLOOKUP(A_Stammdaten!$B$12,$M$4:$S$54,ROW(B42)-3,FALSE)+IF(OR(B42=0,A_Stammdaten!$B$12&lt;B42),0,J42*1/20)</f>
        <v>0</v>
      </c>
      <c r="L42" s="53">
        <f>HLOOKUP(A_Stammdaten!$B$12,$M$4:$S$54,ROW(B42)-3,FALSE)</f>
        <v>0</v>
      </c>
      <c r="M42" s="53">
        <f t="shared" si="3"/>
        <v>0</v>
      </c>
      <c r="N42" s="53">
        <f t="shared" si="3"/>
        <v>0</v>
      </c>
      <c r="O42" s="53">
        <f t="shared" si="3"/>
        <v>0</v>
      </c>
      <c r="P42" s="53">
        <f t="shared" si="3"/>
        <v>0</v>
      </c>
      <c r="Q42" s="53">
        <f t="shared" si="3"/>
        <v>0</v>
      </c>
      <c r="R42" s="53">
        <f t="shared" si="3"/>
        <v>0</v>
      </c>
      <c r="S42" s="53">
        <f t="shared" si="3"/>
        <v>0</v>
      </c>
    </row>
    <row r="43" spans="1:19" x14ac:dyDescent="0.25">
      <c r="A43" s="19"/>
      <c r="B43" s="54"/>
      <c r="C43" s="19"/>
      <c r="D43" s="19"/>
      <c r="E43" s="19"/>
      <c r="F43" s="19"/>
      <c r="G43" s="19"/>
      <c r="H43" s="19"/>
      <c r="I43" s="19"/>
      <c r="J43" s="18">
        <f>IF(B43&gt;A_Stammdaten!$B$12,0,SUM(D43,E43,G43,H43)-SUM(F43,I43))</f>
        <v>0</v>
      </c>
      <c r="K43" s="53">
        <f>HLOOKUP(A_Stammdaten!$B$12,$M$4:$S$54,ROW(B43)-3,FALSE)+IF(OR(B43=0,A_Stammdaten!$B$12&lt;B43),0,J43*1/20)</f>
        <v>0</v>
      </c>
      <c r="L43" s="53">
        <f>HLOOKUP(A_Stammdaten!$B$12,$M$4:$S$54,ROW(B43)-3,FALSE)</f>
        <v>0</v>
      </c>
      <c r="M43" s="53">
        <f t="shared" si="3"/>
        <v>0</v>
      </c>
      <c r="N43" s="53">
        <f t="shared" si="3"/>
        <v>0</v>
      </c>
      <c r="O43" s="53">
        <f t="shared" si="3"/>
        <v>0</v>
      </c>
      <c r="P43" s="53">
        <f t="shared" si="3"/>
        <v>0</v>
      </c>
      <c r="Q43" s="53">
        <f t="shared" si="3"/>
        <v>0</v>
      </c>
      <c r="R43" s="53">
        <f t="shared" si="3"/>
        <v>0</v>
      </c>
      <c r="S43" s="53">
        <f t="shared" si="3"/>
        <v>0</v>
      </c>
    </row>
    <row r="44" spans="1:19" x14ac:dyDescent="0.25">
      <c r="A44" s="19"/>
      <c r="B44" s="54"/>
      <c r="C44" s="19"/>
      <c r="D44" s="19"/>
      <c r="E44" s="19"/>
      <c r="F44" s="19"/>
      <c r="G44" s="19"/>
      <c r="H44" s="19"/>
      <c r="I44" s="19"/>
      <c r="J44" s="18">
        <f>IF(B44&gt;A_Stammdaten!$B$12,0,SUM(D44,E44,G44,H44)-SUM(F44,I44))</f>
        <v>0</v>
      </c>
      <c r="K44" s="53">
        <f>HLOOKUP(A_Stammdaten!$B$12,$M$4:$S$54,ROW(B44)-3,FALSE)+IF(OR(B44=0,A_Stammdaten!$B$12&lt;B44),0,J44*1/20)</f>
        <v>0</v>
      </c>
      <c r="L44" s="53">
        <f>HLOOKUP(A_Stammdaten!$B$12,$M$4:$S$54,ROW(B44)-3,FALSE)</f>
        <v>0</v>
      </c>
      <c r="M44" s="53">
        <f t="shared" si="3"/>
        <v>0</v>
      </c>
      <c r="N44" s="53">
        <f t="shared" si="3"/>
        <v>0</v>
      </c>
      <c r="O44" s="53">
        <f t="shared" si="3"/>
        <v>0</v>
      </c>
      <c r="P44" s="53">
        <f t="shared" si="3"/>
        <v>0</v>
      </c>
      <c r="Q44" s="53">
        <f t="shared" si="3"/>
        <v>0</v>
      </c>
      <c r="R44" s="53">
        <f t="shared" si="3"/>
        <v>0</v>
      </c>
      <c r="S44" s="53">
        <f t="shared" si="3"/>
        <v>0</v>
      </c>
    </row>
    <row r="45" spans="1:19" x14ac:dyDescent="0.25">
      <c r="A45" s="19"/>
      <c r="B45" s="54"/>
      <c r="C45" s="19"/>
      <c r="D45" s="19"/>
      <c r="E45" s="19"/>
      <c r="F45" s="19"/>
      <c r="G45" s="19"/>
      <c r="H45" s="19"/>
      <c r="I45" s="19"/>
      <c r="J45" s="18">
        <f>IF(B45&gt;A_Stammdaten!$B$12,0,SUM(D45,E45,G45,H45)-SUM(F45,I45))</f>
        <v>0</v>
      </c>
      <c r="K45" s="53">
        <f>HLOOKUP(A_Stammdaten!$B$12,$M$4:$S$54,ROW(B45)-3,FALSE)+IF(OR(B45=0,A_Stammdaten!$B$12&lt;B45),0,J45*1/20)</f>
        <v>0</v>
      </c>
      <c r="L45" s="53">
        <f>HLOOKUP(A_Stammdaten!$B$12,$M$4:$S$54,ROW(B45)-3,FALSE)</f>
        <v>0</v>
      </c>
      <c r="M45" s="53">
        <f t="shared" ref="M45:S54" si="4">IF(OR($J45=0,M$4&lt;$B45,$B45=0,20-(M$4-$B45)=0),0,$J45*(19-(M$4-$B45))/20)</f>
        <v>0</v>
      </c>
      <c r="N45" s="53">
        <f t="shared" si="4"/>
        <v>0</v>
      </c>
      <c r="O45" s="53">
        <f t="shared" si="4"/>
        <v>0</v>
      </c>
      <c r="P45" s="53">
        <f t="shared" si="4"/>
        <v>0</v>
      </c>
      <c r="Q45" s="53">
        <f t="shared" si="4"/>
        <v>0</v>
      </c>
      <c r="R45" s="53">
        <f t="shared" si="4"/>
        <v>0</v>
      </c>
      <c r="S45" s="53">
        <f t="shared" si="4"/>
        <v>0</v>
      </c>
    </row>
    <row r="46" spans="1:19" x14ac:dyDescent="0.25">
      <c r="A46" s="19"/>
      <c r="B46" s="54"/>
      <c r="C46" s="19"/>
      <c r="D46" s="19"/>
      <c r="E46" s="19"/>
      <c r="F46" s="19"/>
      <c r="G46" s="19"/>
      <c r="H46" s="19"/>
      <c r="I46" s="19"/>
      <c r="J46" s="18">
        <f>IF(B46&gt;A_Stammdaten!$B$12,0,SUM(D46,E46,G46,H46)-SUM(F46,I46))</f>
        <v>0</v>
      </c>
      <c r="K46" s="53">
        <f>HLOOKUP(A_Stammdaten!$B$12,$M$4:$S$54,ROW(B46)-3,FALSE)+IF(OR(B46=0,A_Stammdaten!$B$12&lt;B46),0,J46*1/20)</f>
        <v>0</v>
      </c>
      <c r="L46" s="53">
        <f>HLOOKUP(A_Stammdaten!$B$12,$M$4:$S$54,ROW(B46)-3,FALSE)</f>
        <v>0</v>
      </c>
      <c r="M46" s="53">
        <f t="shared" si="4"/>
        <v>0</v>
      </c>
      <c r="N46" s="53">
        <f t="shared" si="4"/>
        <v>0</v>
      </c>
      <c r="O46" s="53">
        <f t="shared" si="4"/>
        <v>0</v>
      </c>
      <c r="P46" s="53">
        <f t="shared" si="4"/>
        <v>0</v>
      </c>
      <c r="Q46" s="53">
        <f t="shared" si="4"/>
        <v>0</v>
      </c>
      <c r="R46" s="53">
        <f t="shared" si="4"/>
        <v>0</v>
      </c>
      <c r="S46" s="53">
        <f t="shared" si="4"/>
        <v>0</v>
      </c>
    </row>
    <row r="47" spans="1:19" x14ac:dyDescent="0.25">
      <c r="A47" s="19"/>
      <c r="B47" s="54"/>
      <c r="C47" s="19"/>
      <c r="D47" s="19"/>
      <c r="E47" s="19"/>
      <c r="F47" s="19"/>
      <c r="G47" s="19"/>
      <c r="H47" s="19"/>
      <c r="I47" s="19"/>
      <c r="J47" s="18">
        <f>IF(B47&gt;A_Stammdaten!$B$12,0,SUM(D47,E47,G47,H47)-SUM(F47,I47))</f>
        <v>0</v>
      </c>
      <c r="K47" s="53">
        <f>HLOOKUP(A_Stammdaten!$B$12,$M$4:$S$54,ROW(B47)-3,FALSE)+IF(OR(B47=0,A_Stammdaten!$B$12&lt;B47),0,J47*1/20)</f>
        <v>0</v>
      </c>
      <c r="L47" s="53">
        <f>HLOOKUP(A_Stammdaten!$B$12,$M$4:$S$54,ROW(B47)-3,FALSE)</f>
        <v>0</v>
      </c>
      <c r="M47" s="53">
        <f t="shared" si="4"/>
        <v>0</v>
      </c>
      <c r="N47" s="53">
        <f t="shared" si="4"/>
        <v>0</v>
      </c>
      <c r="O47" s="53">
        <f t="shared" si="4"/>
        <v>0</v>
      </c>
      <c r="P47" s="53">
        <f t="shared" si="4"/>
        <v>0</v>
      </c>
      <c r="Q47" s="53">
        <f t="shared" si="4"/>
        <v>0</v>
      </c>
      <c r="R47" s="53">
        <f t="shared" si="4"/>
        <v>0</v>
      </c>
      <c r="S47" s="53">
        <f t="shared" si="4"/>
        <v>0</v>
      </c>
    </row>
    <row r="48" spans="1:19" s="35" customFormat="1" x14ac:dyDescent="0.25">
      <c r="A48" s="19"/>
      <c r="B48" s="54"/>
      <c r="C48" s="19"/>
      <c r="D48" s="19"/>
      <c r="E48" s="19"/>
      <c r="F48" s="19"/>
      <c r="G48" s="19"/>
      <c r="H48" s="19"/>
      <c r="I48" s="19"/>
      <c r="J48" s="18"/>
      <c r="K48" s="53"/>
      <c r="L48" s="53"/>
      <c r="M48" s="53"/>
      <c r="N48" s="53"/>
      <c r="O48" s="53"/>
      <c r="P48" s="53"/>
      <c r="Q48" s="53"/>
      <c r="R48" s="53"/>
      <c r="S48" s="53"/>
    </row>
    <row r="49" spans="1:19" s="35" customFormat="1" x14ac:dyDescent="0.25">
      <c r="A49" s="19"/>
      <c r="B49" s="54"/>
      <c r="C49" s="19"/>
      <c r="D49" s="19"/>
      <c r="E49" s="19"/>
      <c r="F49" s="19"/>
      <c r="G49" s="19"/>
      <c r="H49" s="19"/>
      <c r="I49" s="19"/>
      <c r="J49" s="18"/>
      <c r="K49" s="53"/>
      <c r="L49" s="53"/>
      <c r="M49" s="53"/>
      <c r="N49" s="53"/>
      <c r="O49" s="53"/>
      <c r="P49" s="53"/>
      <c r="Q49" s="53"/>
      <c r="R49" s="53"/>
      <c r="S49" s="53"/>
    </row>
    <row r="50" spans="1:19" s="35" customFormat="1" x14ac:dyDescent="0.25">
      <c r="A50" s="19"/>
      <c r="B50" s="54"/>
      <c r="C50" s="19"/>
      <c r="D50" s="19"/>
      <c r="E50" s="19"/>
      <c r="F50" s="19"/>
      <c r="G50" s="19"/>
      <c r="H50" s="19"/>
      <c r="I50" s="19"/>
      <c r="J50" s="18"/>
      <c r="K50" s="53"/>
      <c r="L50" s="53"/>
      <c r="M50" s="53"/>
      <c r="N50" s="53"/>
      <c r="O50" s="53"/>
      <c r="P50" s="53"/>
      <c r="Q50" s="53"/>
      <c r="R50" s="53"/>
      <c r="S50" s="53"/>
    </row>
    <row r="51" spans="1:19" s="35" customFormat="1" x14ac:dyDescent="0.25">
      <c r="A51" s="19"/>
      <c r="B51" s="54"/>
      <c r="C51" s="19"/>
      <c r="D51" s="19"/>
      <c r="E51" s="19"/>
      <c r="F51" s="19"/>
      <c r="G51" s="19"/>
      <c r="H51" s="19"/>
      <c r="I51" s="19"/>
      <c r="J51" s="18"/>
      <c r="K51" s="53"/>
      <c r="L51" s="53"/>
      <c r="M51" s="53"/>
      <c r="N51" s="53"/>
      <c r="O51" s="53"/>
      <c r="P51" s="53"/>
      <c r="Q51" s="53"/>
      <c r="R51" s="53"/>
      <c r="S51" s="53"/>
    </row>
    <row r="52" spans="1:19" x14ac:dyDescent="0.25">
      <c r="A52" s="19"/>
      <c r="B52" s="54"/>
      <c r="C52" s="19"/>
      <c r="D52" s="19"/>
      <c r="E52" s="19"/>
      <c r="F52" s="19"/>
      <c r="G52" s="19"/>
      <c r="H52" s="19"/>
      <c r="I52" s="19"/>
      <c r="J52" s="18">
        <f>IF(B52&gt;A_Stammdaten!$B$12,0,SUM(D52,E52,G52,H52)-SUM(F52,I52))</f>
        <v>0</v>
      </c>
      <c r="K52" s="53">
        <f>HLOOKUP(A_Stammdaten!$B$12,$M$4:$S$54,ROW(B52)-3,FALSE)+IF(OR(B52=0,A_Stammdaten!$B$12&lt;B52),0,J52*1/20)</f>
        <v>0</v>
      </c>
      <c r="L52" s="53">
        <f>HLOOKUP(A_Stammdaten!$B$12,$M$4:$S$54,ROW(B52)-3,FALSE)</f>
        <v>0</v>
      </c>
      <c r="M52" s="53">
        <f t="shared" si="4"/>
        <v>0</v>
      </c>
      <c r="N52" s="53">
        <f t="shared" si="4"/>
        <v>0</v>
      </c>
      <c r="O52" s="53">
        <f t="shared" si="4"/>
        <v>0</v>
      </c>
      <c r="P52" s="53">
        <f t="shared" si="4"/>
        <v>0</v>
      </c>
      <c r="Q52" s="53">
        <f t="shared" si="4"/>
        <v>0</v>
      </c>
      <c r="R52" s="53">
        <f t="shared" si="4"/>
        <v>0</v>
      </c>
      <c r="S52" s="53">
        <f t="shared" si="4"/>
        <v>0</v>
      </c>
    </row>
    <row r="53" spans="1:19" x14ac:dyDescent="0.25">
      <c r="A53" s="19"/>
      <c r="B53" s="54"/>
      <c r="C53" s="19"/>
      <c r="D53" s="19"/>
      <c r="E53" s="19"/>
      <c r="F53" s="19"/>
      <c r="G53" s="19"/>
      <c r="H53" s="19"/>
      <c r="I53" s="19"/>
      <c r="J53" s="18">
        <f>IF(B53&gt;A_Stammdaten!$B$12,0,SUM(D53,E53,G53,H53)-SUM(F53,I53))</f>
        <v>0</v>
      </c>
      <c r="K53" s="53">
        <f>HLOOKUP(A_Stammdaten!$B$12,$M$4:$S$54,ROW(B53)-3,FALSE)+IF(OR(B53=0,A_Stammdaten!$B$12&lt;B53),0,J53*1/20)</f>
        <v>0</v>
      </c>
      <c r="L53" s="53">
        <f>HLOOKUP(A_Stammdaten!$B$12,$M$4:$S$54,ROW(B53)-3,FALSE)</f>
        <v>0</v>
      </c>
      <c r="M53" s="53">
        <f t="shared" si="4"/>
        <v>0</v>
      </c>
      <c r="N53" s="53">
        <f t="shared" si="4"/>
        <v>0</v>
      </c>
      <c r="O53" s="53">
        <f t="shared" si="4"/>
        <v>0</v>
      </c>
      <c r="P53" s="53">
        <f t="shared" si="4"/>
        <v>0</v>
      </c>
      <c r="Q53" s="53">
        <f t="shared" si="4"/>
        <v>0</v>
      </c>
      <c r="R53" s="53">
        <f t="shared" si="4"/>
        <v>0</v>
      </c>
      <c r="S53" s="53">
        <f t="shared" si="4"/>
        <v>0</v>
      </c>
    </row>
    <row r="54" spans="1:19" x14ac:dyDescent="0.25">
      <c r="A54" s="19"/>
      <c r="B54" s="54"/>
      <c r="C54" s="19"/>
      <c r="D54" s="19"/>
      <c r="E54" s="19"/>
      <c r="F54" s="19"/>
      <c r="G54" s="19"/>
      <c r="H54" s="19"/>
      <c r="I54" s="19"/>
      <c r="J54" s="18">
        <f>IF(B54&gt;A_Stammdaten!$B$12,0,SUM(D54,E54,G54,H54)-SUM(F54,I54))</f>
        <v>0</v>
      </c>
      <c r="K54" s="53">
        <f>HLOOKUP(A_Stammdaten!$B$12,$M$4:$S$54,ROW(B54)-3,FALSE)+IF(OR(B54=0,A_Stammdaten!$B$12&lt;B54),0,J54*1/20)</f>
        <v>0</v>
      </c>
      <c r="L54" s="53">
        <f>HLOOKUP(A_Stammdaten!$B$12,$M$4:$S$54,ROW(B54)-3,FALSE)</f>
        <v>0</v>
      </c>
      <c r="M54" s="53">
        <f t="shared" si="4"/>
        <v>0</v>
      </c>
      <c r="N54" s="53">
        <f t="shared" si="4"/>
        <v>0</v>
      </c>
      <c r="O54" s="53">
        <f t="shared" si="4"/>
        <v>0</v>
      </c>
      <c r="P54" s="53">
        <f t="shared" si="4"/>
        <v>0</v>
      </c>
      <c r="Q54" s="53">
        <f t="shared" si="4"/>
        <v>0</v>
      </c>
      <c r="R54" s="53">
        <f t="shared" si="4"/>
        <v>0</v>
      </c>
      <c r="S54" s="53">
        <f t="shared" si="4"/>
        <v>0</v>
      </c>
    </row>
  </sheetData>
  <sheetProtection algorithmName="SHA-512" hashValue="DPCQG/QfmHbId7dB3sOJ1x1XoTeABZoPZdax6wIqVkG8cM/16G8ml0fFdV8PyVLUsVOzxRRlDXbI7K3JNhKVsQ==" saltValue="phVr3kuCpVdAe7UPciaHBg==" spinCount="100000" sheet="1" objects="1" scenarios="1" autoFilter="0"/>
  <mergeCells count="1">
    <mergeCell ref="K3:L3"/>
  </mergeCells>
  <printOptions horizontalCentered="1" verticalCentered="1"/>
  <pageMargins left="0.78740157480314965" right="0.78740157480314965" top="0.98425196850393704" bottom="0.98425196850393704" header="0.51181102362204722" footer="0.51181102362204722"/>
  <pageSetup paperSize="9" scale="44" orientation="landscape" r:id="rId1"/>
  <headerFooter alignWithMargins="0"/>
  <extLst>
    <ext xmlns:x14="http://schemas.microsoft.com/office/spreadsheetml/2009/9/main" uri="{CCE6A557-97BC-4b89-ADB6-D9C93CAAB3DF}">
      <x14:dataValidations xmlns:xm="http://schemas.microsoft.com/office/excel/2006/main" count="3">
        <x14:dataValidation type="list" errorStyle="warning" allowBlank="1" showErrorMessage="1">
          <x14:formula1>
            <xm:f>Listen!$H$2:$H$8</xm:f>
          </x14:formula1>
          <xm:sqref>B5:B54</xm:sqref>
        </x14:dataValidation>
        <x14:dataValidation type="list" allowBlank="1" showErrorMessage="1">
          <x14:formula1>
            <xm:f>A_Stammdaten!$A$16:$A$20</xm:f>
          </x14:formula1>
          <xm:sqref>A5:A54</xm:sqref>
        </x14:dataValidation>
        <x14:dataValidation type="list" errorStyle="warning" allowBlank="1" showErrorMessage="1">
          <x14:formula1>
            <xm:f>Listen!$M$2:$M$5</xm:f>
          </x14:formula1>
          <xm:sqref>C5:C54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tabColor theme="5" tint="0.39997558519241921"/>
  </sheetPr>
  <dimension ref="A1:AA104"/>
  <sheetViews>
    <sheetView zoomScale="90" zoomScaleNormal="90" workbookViewId="0">
      <selection activeCell="M5" sqref="M5"/>
    </sheetView>
  </sheetViews>
  <sheetFormatPr baseColWidth="10" defaultRowHeight="15" x14ac:dyDescent="0.25"/>
  <cols>
    <col min="1" max="1" width="11.42578125" style="17"/>
    <col min="2" max="2" width="45.5703125" style="17" customWidth="1"/>
    <col min="3" max="3" width="17.28515625" style="17" customWidth="1"/>
    <col min="4" max="4" width="14.7109375" style="36" customWidth="1"/>
    <col min="5" max="15" width="17.28515625" style="17" customWidth="1"/>
    <col min="16" max="26" width="11.42578125" style="17"/>
    <col min="27" max="27" width="11.42578125" style="17" customWidth="1"/>
    <col min="28" max="16384" width="11.42578125" style="17"/>
  </cols>
  <sheetData>
    <row r="1" spans="1:27" ht="18.75" x14ac:dyDescent="0.3">
      <c r="A1" s="25" t="s">
        <v>74</v>
      </c>
      <c r="D1" s="17"/>
    </row>
    <row r="2" spans="1:27" x14ac:dyDescent="0.25">
      <c r="A2" s="11">
        <v>1</v>
      </c>
      <c r="B2" s="11">
        <v>2</v>
      </c>
      <c r="C2" s="11">
        <v>3</v>
      </c>
      <c r="D2" s="10">
        <v>4</v>
      </c>
      <c r="E2" s="11">
        <v>5</v>
      </c>
      <c r="F2" s="11">
        <v>6</v>
      </c>
      <c r="G2" s="11">
        <v>7</v>
      </c>
      <c r="H2" s="11">
        <v>8</v>
      </c>
      <c r="I2" s="11">
        <v>9</v>
      </c>
      <c r="J2" s="11">
        <v>10</v>
      </c>
      <c r="K2" s="11">
        <v>11</v>
      </c>
      <c r="L2" s="11">
        <v>12</v>
      </c>
      <c r="M2" s="10">
        <v>13</v>
      </c>
      <c r="N2" s="10">
        <v>14</v>
      </c>
      <c r="O2" s="10">
        <v>15</v>
      </c>
    </row>
    <row r="3" spans="1:27" ht="18.75" x14ac:dyDescent="0.25">
      <c r="A3" s="26" t="s">
        <v>66</v>
      </c>
      <c r="B3" s="26"/>
      <c r="C3" s="27"/>
      <c r="D3" s="28"/>
      <c r="E3" s="26" t="s">
        <v>124</v>
      </c>
      <c r="F3" s="27"/>
      <c r="G3" s="27"/>
      <c r="H3" s="27"/>
      <c r="I3" s="27"/>
      <c r="J3" s="27"/>
      <c r="K3" s="27"/>
      <c r="L3" s="27"/>
      <c r="M3" s="27"/>
      <c r="N3" s="27"/>
      <c r="O3" s="28"/>
    </row>
    <row r="4" spans="1:27" ht="128.25" customHeight="1" x14ac:dyDescent="0.25">
      <c r="A4" s="31" t="s">
        <v>65</v>
      </c>
      <c r="B4" s="24" t="s">
        <v>70</v>
      </c>
      <c r="C4" s="24" t="s">
        <v>10</v>
      </c>
      <c r="D4" s="3" t="s">
        <v>84</v>
      </c>
      <c r="E4" s="3" t="s">
        <v>214</v>
      </c>
      <c r="F4" s="3" t="s">
        <v>95</v>
      </c>
      <c r="G4" s="3" t="s">
        <v>96</v>
      </c>
      <c r="H4" s="3" t="s">
        <v>97</v>
      </c>
      <c r="I4" s="3" t="s">
        <v>17</v>
      </c>
      <c r="J4" s="3" t="s">
        <v>11</v>
      </c>
      <c r="K4" s="3" t="str">
        <f>"(Erwartete) historische AK/HK zum Stand 31.12."&amp;A_Stammdaten!B12</f>
        <v>(Erwartete) historische AK/HK zum Stand 31.12.2024</v>
      </c>
      <c r="L4" s="3" t="s">
        <v>73</v>
      </c>
      <c r="M4" s="3" t="str">
        <f>"handelsrechtlicher Wertansatz zum 01.01."&amp;A_Stammdaten!B12</f>
        <v>handelsrechtlicher Wertansatz zum 01.01.2024</v>
      </c>
      <c r="N4" s="3" t="str">
        <f>"Abschreibungen "&amp;A_Stammdaten!B12</f>
        <v>Abschreibungen 2024</v>
      </c>
      <c r="O4" s="3" t="str">
        <f>"handelsrechtlicher Wertansatz zum 31.12."&amp;A_Stammdaten!B12</f>
        <v>handelsrechtlicher Wertansatz zum 31.12.2024</v>
      </c>
    </row>
    <row r="5" spans="1:27" x14ac:dyDescent="0.25">
      <c r="A5" s="19"/>
      <c r="B5" s="39"/>
      <c r="C5" s="19"/>
      <c r="D5" s="37"/>
      <c r="E5" s="19"/>
      <c r="F5" s="19"/>
      <c r="G5" s="19"/>
      <c r="H5" s="19"/>
      <c r="I5" s="19"/>
      <c r="J5" s="19"/>
      <c r="K5" s="18">
        <f>IF(D5&gt;A_Stammdaten!$B$12,0,SUM(E5,F5,H5,I5)-SUM(G5,J5))</f>
        <v>0</v>
      </c>
      <c r="L5" s="19"/>
      <c r="M5" s="19"/>
      <c r="N5" s="19"/>
      <c r="O5" s="19"/>
      <c r="AA5" s="23" t="str">
        <f>IF(OR(TRIM(B5)="geleistete Anzahlungen und Anlagen im Bau des Sachanlagevermögens",TRIM(B5)="geleistete Anzahlungen auf immaterielle Vermögensgegenstände"),"Zeitreihe_2","Zeitreihe_1")</f>
        <v>Zeitreihe_1</v>
      </c>
    </row>
    <row r="6" spans="1:27" x14ac:dyDescent="0.25">
      <c r="A6" s="19"/>
      <c r="B6" s="39"/>
      <c r="C6" s="19"/>
      <c r="D6" s="37"/>
      <c r="E6" s="19"/>
      <c r="F6" s="19"/>
      <c r="G6" s="19"/>
      <c r="H6" s="19"/>
      <c r="I6" s="19"/>
      <c r="J6" s="19"/>
      <c r="K6" s="18">
        <f>IF(D6&gt;A_Stammdaten!$B$12,0,SUM(E6,F6,H6,I6)-SUM(G6,J6))</f>
        <v>0</v>
      </c>
      <c r="L6" s="19"/>
      <c r="M6" s="19"/>
      <c r="N6" s="19"/>
      <c r="O6" s="19"/>
      <c r="AA6" s="23" t="str">
        <f t="shared" ref="AA6:AA69" si="0">IF(OR(TRIM(B6)="geleistete Anzahlungen und Anlagen im Bau des Sachanlagevermögens",TRIM(B6)="geleistete Anzahlungen auf immaterielle Vermögensgegenstände"),"Zeitreihe_2","Zeitreihe_1")</f>
        <v>Zeitreihe_1</v>
      </c>
    </row>
    <row r="7" spans="1:27" x14ac:dyDescent="0.25">
      <c r="A7" s="19"/>
      <c r="B7" s="39"/>
      <c r="C7" s="19"/>
      <c r="D7" s="37"/>
      <c r="E7" s="19"/>
      <c r="F7" s="19"/>
      <c r="G7" s="19"/>
      <c r="H7" s="19"/>
      <c r="I7" s="19"/>
      <c r="J7" s="19"/>
      <c r="K7" s="18">
        <f>IF(D7&gt;A_Stammdaten!$B$12,0,SUM(E7,F7,H7,I7)-SUM(G7,J7))</f>
        <v>0</v>
      </c>
      <c r="L7" s="19"/>
      <c r="M7" s="19"/>
      <c r="N7" s="19"/>
      <c r="O7" s="19"/>
      <c r="AA7" s="23" t="str">
        <f t="shared" si="0"/>
        <v>Zeitreihe_1</v>
      </c>
    </row>
    <row r="8" spans="1:27" x14ac:dyDescent="0.25">
      <c r="A8" s="19"/>
      <c r="B8" s="39"/>
      <c r="C8" s="19"/>
      <c r="D8" s="37"/>
      <c r="E8" s="19"/>
      <c r="F8" s="19"/>
      <c r="G8" s="19"/>
      <c r="H8" s="19"/>
      <c r="I8" s="19"/>
      <c r="J8" s="19"/>
      <c r="K8" s="18">
        <f>IF(D8&gt;A_Stammdaten!$B$12,0,SUM(E8,F8,H8,I8)-SUM(G8,J8))</f>
        <v>0</v>
      </c>
      <c r="L8" s="19"/>
      <c r="M8" s="19"/>
      <c r="N8" s="19"/>
      <c r="O8" s="19"/>
      <c r="AA8" s="23" t="str">
        <f t="shared" si="0"/>
        <v>Zeitreihe_1</v>
      </c>
    </row>
    <row r="9" spans="1:27" x14ac:dyDescent="0.25">
      <c r="A9" s="19"/>
      <c r="B9" s="19"/>
      <c r="C9" s="19"/>
      <c r="D9" s="37"/>
      <c r="E9" s="19"/>
      <c r="F9" s="19"/>
      <c r="G9" s="19"/>
      <c r="H9" s="19"/>
      <c r="I9" s="19"/>
      <c r="J9" s="19"/>
      <c r="K9" s="18">
        <f>IF(D9&gt;A_Stammdaten!$B$12,0,SUM(E9,F9,H9,I9)-SUM(G9,J9))</f>
        <v>0</v>
      </c>
      <c r="L9" s="19"/>
      <c r="M9" s="19"/>
      <c r="N9" s="19"/>
      <c r="O9" s="19"/>
      <c r="AA9" s="23" t="str">
        <f t="shared" si="0"/>
        <v>Zeitreihe_1</v>
      </c>
    </row>
    <row r="10" spans="1:27" x14ac:dyDescent="0.25">
      <c r="A10" s="19"/>
      <c r="B10" s="19"/>
      <c r="C10" s="19"/>
      <c r="D10" s="37"/>
      <c r="E10" s="19"/>
      <c r="F10" s="19"/>
      <c r="G10" s="19"/>
      <c r="H10" s="19"/>
      <c r="I10" s="19"/>
      <c r="J10" s="19"/>
      <c r="K10" s="18">
        <f>IF(D10&gt;A_Stammdaten!$B$12,0,SUM(E10,F10,H10,I10)-SUM(G10,J10))</f>
        <v>0</v>
      </c>
      <c r="L10" s="19"/>
      <c r="M10" s="19"/>
      <c r="N10" s="19"/>
      <c r="O10" s="19"/>
      <c r="AA10" s="23" t="str">
        <f t="shared" si="0"/>
        <v>Zeitreihe_1</v>
      </c>
    </row>
    <row r="11" spans="1:27" x14ac:dyDescent="0.25">
      <c r="A11" s="19"/>
      <c r="B11" s="19"/>
      <c r="C11" s="19"/>
      <c r="D11" s="37"/>
      <c r="E11" s="19"/>
      <c r="F11" s="19"/>
      <c r="G11" s="19"/>
      <c r="H11" s="19"/>
      <c r="I11" s="19"/>
      <c r="J11" s="19"/>
      <c r="K11" s="18">
        <f>IF(D11&gt;A_Stammdaten!$B$12,0,SUM(E11,F11,H11,I11)-SUM(G11,J11))</f>
        <v>0</v>
      </c>
      <c r="L11" s="19"/>
      <c r="M11" s="19"/>
      <c r="N11" s="19"/>
      <c r="O11" s="19"/>
      <c r="AA11" s="23" t="str">
        <f t="shared" si="0"/>
        <v>Zeitreihe_1</v>
      </c>
    </row>
    <row r="12" spans="1:27" x14ac:dyDescent="0.25">
      <c r="A12" s="19"/>
      <c r="B12" s="19"/>
      <c r="C12" s="19"/>
      <c r="D12" s="37"/>
      <c r="E12" s="19"/>
      <c r="F12" s="19"/>
      <c r="G12" s="19"/>
      <c r="H12" s="19"/>
      <c r="I12" s="19"/>
      <c r="J12" s="19"/>
      <c r="K12" s="18">
        <f>IF(D12&gt;A_Stammdaten!$B$12,0,SUM(E12,F12,H12,I12)-SUM(G12,J12))</f>
        <v>0</v>
      </c>
      <c r="L12" s="19"/>
      <c r="M12" s="19"/>
      <c r="N12" s="19"/>
      <c r="O12" s="19"/>
      <c r="AA12" s="23" t="str">
        <f t="shared" si="0"/>
        <v>Zeitreihe_1</v>
      </c>
    </row>
    <row r="13" spans="1:27" x14ac:dyDescent="0.25">
      <c r="A13" s="19"/>
      <c r="B13" s="19"/>
      <c r="C13" s="19"/>
      <c r="D13" s="37"/>
      <c r="E13" s="19"/>
      <c r="F13" s="19"/>
      <c r="G13" s="19"/>
      <c r="H13" s="19"/>
      <c r="I13" s="19"/>
      <c r="J13" s="19"/>
      <c r="K13" s="18">
        <f>IF(D13&gt;A_Stammdaten!$B$12,0,SUM(E13,F13,H13,I13)-SUM(G13,J13))</f>
        <v>0</v>
      </c>
      <c r="L13" s="19"/>
      <c r="M13" s="19"/>
      <c r="N13" s="19"/>
      <c r="O13" s="19"/>
      <c r="AA13" s="23" t="str">
        <f t="shared" si="0"/>
        <v>Zeitreihe_1</v>
      </c>
    </row>
    <row r="14" spans="1:27" x14ac:dyDescent="0.25">
      <c r="A14" s="19"/>
      <c r="B14" s="19"/>
      <c r="C14" s="19"/>
      <c r="D14" s="37"/>
      <c r="E14" s="19"/>
      <c r="F14" s="19"/>
      <c r="G14" s="19"/>
      <c r="H14" s="19"/>
      <c r="I14" s="19"/>
      <c r="J14" s="19"/>
      <c r="K14" s="18">
        <f>IF(D14&gt;A_Stammdaten!$B$12,0,SUM(E14,F14,H14,I14)-SUM(G14,J14))</f>
        <v>0</v>
      </c>
      <c r="L14" s="19"/>
      <c r="M14" s="19"/>
      <c r="N14" s="19"/>
      <c r="O14" s="19"/>
      <c r="AA14" s="23" t="str">
        <f t="shared" si="0"/>
        <v>Zeitreihe_1</v>
      </c>
    </row>
    <row r="15" spans="1:27" x14ac:dyDescent="0.25">
      <c r="A15" s="19"/>
      <c r="B15" s="19"/>
      <c r="C15" s="19"/>
      <c r="D15" s="37"/>
      <c r="E15" s="19"/>
      <c r="F15" s="19"/>
      <c r="G15" s="19"/>
      <c r="H15" s="19"/>
      <c r="I15" s="19"/>
      <c r="J15" s="19"/>
      <c r="K15" s="18">
        <f>IF(D15&gt;A_Stammdaten!$B$12,0,SUM(E15,F15,H15,I15)-SUM(G15,J15))</f>
        <v>0</v>
      </c>
      <c r="L15" s="19"/>
      <c r="M15" s="19"/>
      <c r="N15" s="19"/>
      <c r="O15" s="19"/>
      <c r="AA15" s="23" t="str">
        <f t="shared" si="0"/>
        <v>Zeitreihe_1</v>
      </c>
    </row>
    <row r="16" spans="1:27" x14ac:dyDescent="0.25">
      <c r="A16" s="19"/>
      <c r="B16" s="19"/>
      <c r="C16" s="19"/>
      <c r="D16" s="37"/>
      <c r="E16" s="19"/>
      <c r="F16" s="19"/>
      <c r="G16" s="19"/>
      <c r="H16" s="19"/>
      <c r="I16" s="19"/>
      <c r="J16" s="19"/>
      <c r="K16" s="18">
        <f>IF(D16&gt;A_Stammdaten!$B$12,0,SUM(E16,F16,H16,I16)-SUM(G16,J16))</f>
        <v>0</v>
      </c>
      <c r="L16" s="19"/>
      <c r="M16" s="19"/>
      <c r="N16" s="19"/>
      <c r="O16" s="19"/>
      <c r="AA16" s="23" t="str">
        <f t="shared" si="0"/>
        <v>Zeitreihe_1</v>
      </c>
    </row>
    <row r="17" spans="1:27" x14ac:dyDescent="0.25">
      <c r="A17" s="19"/>
      <c r="B17" s="19"/>
      <c r="C17" s="19"/>
      <c r="D17" s="37"/>
      <c r="E17" s="19"/>
      <c r="F17" s="19"/>
      <c r="G17" s="19"/>
      <c r="H17" s="19"/>
      <c r="I17" s="19"/>
      <c r="J17" s="19"/>
      <c r="K17" s="18">
        <f>IF(D17&gt;A_Stammdaten!$B$12,0,SUM(E17,F17,H17,I17)-SUM(G17,J17))</f>
        <v>0</v>
      </c>
      <c r="L17" s="19"/>
      <c r="M17" s="19"/>
      <c r="N17" s="19"/>
      <c r="O17" s="19"/>
      <c r="AA17" s="23" t="str">
        <f t="shared" si="0"/>
        <v>Zeitreihe_1</v>
      </c>
    </row>
    <row r="18" spans="1:27" x14ac:dyDescent="0.25">
      <c r="A18" s="19"/>
      <c r="B18" s="19"/>
      <c r="C18" s="39"/>
      <c r="D18" s="37"/>
      <c r="E18" s="19"/>
      <c r="F18" s="19"/>
      <c r="G18" s="19"/>
      <c r="H18" s="19"/>
      <c r="I18" s="19"/>
      <c r="J18" s="19"/>
      <c r="K18" s="18">
        <f>IF(D18&gt;A_Stammdaten!$B$12,0,SUM(E18,F18,H18,I18)-SUM(G18,J18))</f>
        <v>0</v>
      </c>
      <c r="L18" s="19"/>
      <c r="M18" s="19"/>
      <c r="N18" s="19"/>
      <c r="O18" s="19"/>
      <c r="AA18" s="23" t="str">
        <f t="shared" si="0"/>
        <v>Zeitreihe_1</v>
      </c>
    </row>
    <row r="19" spans="1:27" x14ac:dyDescent="0.25">
      <c r="A19" s="19"/>
      <c r="B19" s="19"/>
      <c r="C19" s="19"/>
      <c r="D19" s="37"/>
      <c r="E19" s="19"/>
      <c r="F19" s="19"/>
      <c r="G19" s="19"/>
      <c r="H19" s="19"/>
      <c r="I19" s="19"/>
      <c r="J19" s="19"/>
      <c r="K19" s="18">
        <f>IF(D19&gt;A_Stammdaten!$B$12,0,SUM(E19,F19,H19,I19)-SUM(G19,J19))</f>
        <v>0</v>
      </c>
      <c r="L19" s="19"/>
      <c r="M19" s="19"/>
      <c r="N19" s="19"/>
      <c r="O19" s="19"/>
      <c r="AA19" s="23" t="str">
        <f t="shared" si="0"/>
        <v>Zeitreihe_1</v>
      </c>
    </row>
    <row r="20" spans="1:27" x14ac:dyDescent="0.25">
      <c r="A20" s="19"/>
      <c r="B20" s="19"/>
      <c r="C20" s="19"/>
      <c r="D20" s="37"/>
      <c r="E20" s="19"/>
      <c r="F20" s="19"/>
      <c r="G20" s="19"/>
      <c r="H20" s="19"/>
      <c r="I20" s="19"/>
      <c r="J20" s="19"/>
      <c r="K20" s="18">
        <f>IF(D20&gt;A_Stammdaten!$B$12,0,SUM(E20,F20,H20,I20)-SUM(G20,J20))</f>
        <v>0</v>
      </c>
      <c r="L20" s="19"/>
      <c r="M20" s="19"/>
      <c r="N20" s="19"/>
      <c r="O20" s="19"/>
      <c r="AA20" s="23" t="str">
        <f t="shared" si="0"/>
        <v>Zeitreihe_1</v>
      </c>
    </row>
    <row r="21" spans="1:27" x14ac:dyDescent="0.25">
      <c r="A21" s="19"/>
      <c r="B21" s="19"/>
      <c r="C21" s="19"/>
      <c r="D21" s="37"/>
      <c r="E21" s="19"/>
      <c r="F21" s="19"/>
      <c r="G21" s="19"/>
      <c r="H21" s="19"/>
      <c r="I21" s="19"/>
      <c r="J21" s="19"/>
      <c r="K21" s="18">
        <f>IF(D21&gt;A_Stammdaten!$B$12,0,SUM(E21,F21,H21,I21)-SUM(G21,J21))</f>
        <v>0</v>
      </c>
      <c r="L21" s="19"/>
      <c r="M21" s="19"/>
      <c r="N21" s="19"/>
      <c r="O21" s="19"/>
      <c r="AA21" s="23" t="str">
        <f t="shared" si="0"/>
        <v>Zeitreihe_1</v>
      </c>
    </row>
    <row r="22" spans="1:27" x14ac:dyDescent="0.25">
      <c r="A22" s="19"/>
      <c r="B22" s="19"/>
      <c r="C22" s="19"/>
      <c r="D22" s="37"/>
      <c r="E22" s="19"/>
      <c r="F22" s="19"/>
      <c r="G22" s="19"/>
      <c r="H22" s="19"/>
      <c r="I22" s="19"/>
      <c r="J22" s="19"/>
      <c r="K22" s="18">
        <f>IF(D22&gt;A_Stammdaten!$B$12,0,SUM(E22,F22,H22,I22)-SUM(G22,J22))</f>
        <v>0</v>
      </c>
      <c r="L22" s="19"/>
      <c r="M22" s="19"/>
      <c r="N22" s="19"/>
      <c r="O22" s="19"/>
      <c r="AA22" s="23" t="str">
        <f t="shared" si="0"/>
        <v>Zeitreihe_1</v>
      </c>
    </row>
    <row r="23" spans="1:27" x14ac:dyDescent="0.25">
      <c r="A23" s="19"/>
      <c r="B23" s="19"/>
      <c r="C23" s="19"/>
      <c r="D23" s="37"/>
      <c r="E23" s="19"/>
      <c r="F23" s="19"/>
      <c r="G23" s="19"/>
      <c r="H23" s="19"/>
      <c r="I23" s="19"/>
      <c r="J23" s="19"/>
      <c r="K23" s="18">
        <f>IF(D23&gt;A_Stammdaten!$B$12,0,SUM(E23,F23,H23,I23)-SUM(G23,J23))</f>
        <v>0</v>
      </c>
      <c r="L23" s="19"/>
      <c r="M23" s="19"/>
      <c r="N23" s="19"/>
      <c r="O23" s="19"/>
      <c r="AA23" s="23" t="str">
        <f t="shared" si="0"/>
        <v>Zeitreihe_1</v>
      </c>
    </row>
    <row r="24" spans="1:27" x14ac:dyDescent="0.25">
      <c r="A24" s="19"/>
      <c r="B24" s="19"/>
      <c r="C24" s="19"/>
      <c r="D24" s="37"/>
      <c r="E24" s="19"/>
      <c r="F24" s="19"/>
      <c r="G24" s="19"/>
      <c r="H24" s="19"/>
      <c r="I24" s="19"/>
      <c r="J24" s="19"/>
      <c r="K24" s="18">
        <f>IF(D24&gt;A_Stammdaten!$B$12,0,SUM(E24,F24,H24,I24)-SUM(G24,J24))</f>
        <v>0</v>
      </c>
      <c r="L24" s="19"/>
      <c r="M24" s="19"/>
      <c r="N24" s="19"/>
      <c r="O24" s="19"/>
      <c r="AA24" s="23" t="str">
        <f t="shared" si="0"/>
        <v>Zeitreihe_1</v>
      </c>
    </row>
    <row r="25" spans="1:27" x14ac:dyDescent="0.25">
      <c r="A25" s="19"/>
      <c r="B25" s="19"/>
      <c r="C25" s="19"/>
      <c r="D25" s="37"/>
      <c r="E25" s="19"/>
      <c r="F25" s="19"/>
      <c r="G25" s="19"/>
      <c r="H25" s="19"/>
      <c r="I25" s="19"/>
      <c r="J25" s="19"/>
      <c r="K25" s="18">
        <f>IF(D25&gt;A_Stammdaten!$B$12,0,SUM(E25,F25,H25,I25)-SUM(G25,J25))</f>
        <v>0</v>
      </c>
      <c r="L25" s="19"/>
      <c r="M25" s="19"/>
      <c r="N25" s="19"/>
      <c r="O25" s="19"/>
      <c r="AA25" s="23" t="str">
        <f t="shared" si="0"/>
        <v>Zeitreihe_1</v>
      </c>
    </row>
    <row r="26" spans="1:27" x14ac:dyDescent="0.25">
      <c r="A26" s="19"/>
      <c r="B26" s="19"/>
      <c r="C26" s="19"/>
      <c r="D26" s="37"/>
      <c r="E26" s="19"/>
      <c r="F26" s="19"/>
      <c r="G26" s="19"/>
      <c r="H26" s="19"/>
      <c r="I26" s="19"/>
      <c r="J26" s="19"/>
      <c r="K26" s="18">
        <f>IF(D26&gt;A_Stammdaten!$B$12,0,SUM(E26,F26,H26,I26)-SUM(G26,J26))</f>
        <v>0</v>
      </c>
      <c r="L26" s="19"/>
      <c r="M26" s="19"/>
      <c r="N26" s="19"/>
      <c r="O26" s="19"/>
      <c r="AA26" s="23" t="str">
        <f t="shared" si="0"/>
        <v>Zeitreihe_1</v>
      </c>
    </row>
    <row r="27" spans="1:27" x14ac:dyDescent="0.25">
      <c r="A27" s="19"/>
      <c r="B27" s="19"/>
      <c r="C27" s="19"/>
      <c r="D27" s="37"/>
      <c r="E27" s="19"/>
      <c r="F27" s="19"/>
      <c r="G27" s="19"/>
      <c r="H27" s="19"/>
      <c r="I27" s="19"/>
      <c r="J27" s="19"/>
      <c r="K27" s="18">
        <f>IF(D27&gt;A_Stammdaten!$B$12,0,SUM(E27,F27,H27,I27)-SUM(G27,J27))</f>
        <v>0</v>
      </c>
      <c r="L27" s="19"/>
      <c r="M27" s="19"/>
      <c r="N27" s="19"/>
      <c r="O27" s="19"/>
      <c r="AA27" s="23" t="str">
        <f t="shared" si="0"/>
        <v>Zeitreihe_1</v>
      </c>
    </row>
    <row r="28" spans="1:27" x14ac:dyDescent="0.25">
      <c r="A28" s="19"/>
      <c r="B28" s="19"/>
      <c r="C28" s="19"/>
      <c r="D28" s="37"/>
      <c r="E28" s="19"/>
      <c r="F28" s="19"/>
      <c r="G28" s="19"/>
      <c r="H28" s="19"/>
      <c r="I28" s="19"/>
      <c r="J28" s="19"/>
      <c r="K28" s="18">
        <f>IF(D28&gt;A_Stammdaten!$B$12,0,SUM(E28,F28,H28,I28)-SUM(G28,J28))</f>
        <v>0</v>
      </c>
      <c r="L28" s="19"/>
      <c r="M28" s="19"/>
      <c r="N28" s="19"/>
      <c r="O28" s="19"/>
      <c r="AA28" s="23" t="str">
        <f t="shared" si="0"/>
        <v>Zeitreihe_1</v>
      </c>
    </row>
    <row r="29" spans="1:27" x14ac:dyDescent="0.25">
      <c r="A29" s="19"/>
      <c r="B29" s="19"/>
      <c r="C29" s="19"/>
      <c r="D29" s="37"/>
      <c r="E29" s="19"/>
      <c r="F29" s="19"/>
      <c r="G29" s="19"/>
      <c r="H29" s="19"/>
      <c r="I29" s="19"/>
      <c r="J29" s="19"/>
      <c r="K29" s="18">
        <f>IF(D29&gt;A_Stammdaten!$B$12,0,SUM(E29,F29,H29,I29)-SUM(G29,J29))</f>
        <v>0</v>
      </c>
      <c r="L29" s="19"/>
      <c r="M29" s="19"/>
      <c r="N29" s="19"/>
      <c r="O29" s="19"/>
      <c r="AA29" s="23" t="str">
        <f t="shared" si="0"/>
        <v>Zeitreihe_1</v>
      </c>
    </row>
    <row r="30" spans="1:27" x14ac:dyDescent="0.25">
      <c r="A30" s="19"/>
      <c r="B30" s="19"/>
      <c r="C30" s="19"/>
      <c r="D30" s="37"/>
      <c r="E30" s="19"/>
      <c r="F30" s="19"/>
      <c r="G30" s="19"/>
      <c r="H30" s="19"/>
      <c r="I30" s="19"/>
      <c r="J30" s="19"/>
      <c r="K30" s="18">
        <f>IF(D30&gt;A_Stammdaten!$B$12,0,SUM(E30,F30,H30,I30)-SUM(G30,J30))</f>
        <v>0</v>
      </c>
      <c r="L30" s="19"/>
      <c r="M30" s="19"/>
      <c r="N30" s="19"/>
      <c r="O30" s="19"/>
      <c r="AA30" s="23" t="str">
        <f t="shared" si="0"/>
        <v>Zeitreihe_1</v>
      </c>
    </row>
    <row r="31" spans="1:27" x14ac:dyDescent="0.25">
      <c r="A31" s="19"/>
      <c r="B31" s="19"/>
      <c r="C31" s="19"/>
      <c r="D31" s="37"/>
      <c r="E31" s="19"/>
      <c r="F31" s="19"/>
      <c r="G31" s="19"/>
      <c r="H31" s="19"/>
      <c r="I31" s="19"/>
      <c r="J31" s="19"/>
      <c r="K31" s="18">
        <f>IF(D31&gt;A_Stammdaten!$B$12,0,SUM(E31,F31,H31,I31)-SUM(G31,J31))</f>
        <v>0</v>
      </c>
      <c r="L31" s="19"/>
      <c r="M31" s="19"/>
      <c r="N31" s="19"/>
      <c r="O31" s="19"/>
      <c r="AA31" s="23" t="str">
        <f t="shared" si="0"/>
        <v>Zeitreihe_1</v>
      </c>
    </row>
    <row r="32" spans="1:27" x14ac:dyDescent="0.25">
      <c r="A32" s="19"/>
      <c r="B32" s="19"/>
      <c r="C32" s="19"/>
      <c r="D32" s="37"/>
      <c r="E32" s="19"/>
      <c r="F32" s="19"/>
      <c r="G32" s="19"/>
      <c r="H32" s="19"/>
      <c r="I32" s="19"/>
      <c r="J32" s="19"/>
      <c r="K32" s="18">
        <f>IF(D32&gt;A_Stammdaten!$B$12,0,SUM(E32,F32,H32,I32)-SUM(G32,J32))</f>
        <v>0</v>
      </c>
      <c r="L32" s="19"/>
      <c r="M32" s="19"/>
      <c r="N32" s="19"/>
      <c r="O32" s="19"/>
      <c r="AA32" s="23" t="str">
        <f t="shared" si="0"/>
        <v>Zeitreihe_1</v>
      </c>
    </row>
    <row r="33" spans="1:27" x14ac:dyDescent="0.25">
      <c r="A33" s="19"/>
      <c r="B33" s="19"/>
      <c r="C33" s="19"/>
      <c r="D33" s="37"/>
      <c r="E33" s="19"/>
      <c r="F33" s="19"/>
      <c r="G33" s="19"/>
      <c r="H33" s="19"/>
      <c r="I33" s="19"/>
      <c r="J33" s="19"/>
      <c r="K33" s="18">
        <f>IF(D33&gt;A_Stammdaten!$B$12,0,SUM(E33,F33,H33,I33)-SUM(G33,J33))</f>
        <v>0</v>
      </c>
      <c r="L33" s="19"/>
      <c r="M33" s="19"/>
      <c r="N33" s="19"/>
      <c r="O33" s="19"/>
      <c r="AA33" s="23" t="str">
        <f t="shared" si="0"/>
        <v>Zeitreihe_1</v>
      </c>
    </row>
    <row r="34" spans="1:27" x14ac:dyDescent="0.25">
      <c r="A34" s="19"/>
      <c r="B34" s="19"/>
      <c r="C34" s="19"/>
      <c r="D34" s="37"/>
      <c r="E34" s="19"/>
      <c r="F34" s="19"/>
      <c r="G34" s="19"/>
      <c r="H34" s="19"/>
      <c r="I34" s="19"/>
      <c r="J34" s="19"/>
      <c r="K34" s="18">
        <f>IF(D34&gt;A_Stammdaten!$B$12,0,SUM(E34,F34,H34,I34)-SUM(G34,J34))</f>
        <v>0</v>
      </c>
      <c r="L34" s="19"/>
      <c r="M34" s="19"/>
      <c r="N34" s="19"/>
      <c r="O34" s="19"/>
      <c r="AA34" s="23" t="str">
        <f t="shared" si="0"/>
        <v>Zeitreihe_1</v>
      </c>
    </row>
    <row r="35" spans="1:27" x14ac:dyDescent="0.25">
      <c r="A35" s="19"/>
      <c r="B35" s="19"/>
      <c r="C35" s="19"/>
      <c r="D35" s="37"/>
      <c r="E35" s="19"/>
      <c r="F35" s="19"/>
      <c r="G35" s="19"/>
      <c r="H35" s="19"/>
      <c r="I35" s="19"/>
      <c r="J35" s="19"/>
      <c r="K35" s="18">
        <f>IF(D35&gt;A_Stammdaten!$B$12,0,SUM(E35,F35,H35,I35)-SUM(G35,J35))</f>
        <v>0</v>
      </c>
      <c r="L35" s="19"/>
      <c r="M35" s="19"/>
      <c r="N35" s="19"/>
      <c r="O35" s="19"/>
      <c r="AA35" s="23" t="str">
        <f t="shared" si="0"/>
        <v>Zeitreihe_1</v>
      </c>
    </row>
    <row r="36" spans="1:27" x14ac:dyDescent="0.25">
      <c r="A36" s="19"/>
      <c r="B36" s="19"/>
      <c r="C36" s="19"/>
      <c r="D36" s="37"/>
      <c r="E36" s="19"/>
      <c r="F36" s="19"/>
      <c r="G36" s="19"/>
      <c r="H36" s="19"/>
      <c r="I36" s="19"/>
      <c r="J36" s="19"/>
      <c r="K36" s="18">
        <f>IF(D36&gt;A_Stammdaten!$B$12,0,SUM(E36,F36,H36,I36)-SUM(G36,J36))</f>
        <v>0</v>
      </c>
      <c r="L36" s="19"/>
      <c r="M36" s="19"/>
      <c r="N36" s="19"/>
      <c r="O36" s="19"/>
      <c r="AA36" s="23" t="str">
        <f t="shared" si="0"/>
        <v>Zeitreihe_1</v>
      </c>
    </row>
    <row r="37" spans="1:27" x14ac:dyDescent="0.25">
      <c r="A37" s="19"/>
      <c r="B37" s="19"/>
      <c r="C37" s="19"/>
      <c r="D37" s="37"/>
      <c r="E37" s="19"/>
      <c r="F37" s="19"/>
      <c r="G37" s="19"/>
      <c r="H37" s="19"/>
      <c r="I37" s="19"/>
      <c r="J37" s="19"/>
      <c r="K37" s="18">
        <f>IF(D37&gt;A_Stammdaten!$B$12,0,SUM(E37,F37,H37,I37)-SUM(G37,J37))</f>
        <v>0</v>
      </c>
      <c r="L37" s="19"/>
      <c r="M37" s="19"/>
      <c r="N37" s="19"/>
      <c r="O37" s="19"/>
      <c r="AA37" s="23" t="str">
        <f t="shared" si="0"/>
        <v>Zeitreihe_1</v>
      </c>
    </row>
    <row r="38" spans="1:27" x14ac:dyDescent="0.25">
      <c r="A38" s="19"/>
      <c r="B38" s="19"/>
      <c r="C38" s="19"/>
      <c r="D38" s="37"/>
      <c r="E38" s="19"/>
      <c r="F38" s="19"/>
      <c r="G38" s="19"/>
      <c r="H38" s="19"/>
      <c r="I38" s="19"/>
      <c r="J38" s="19"/>
      <c r="K38" s="18">
        <f>IF(D38&gt;A_Stammdaten!$B$12,0,SUM(E38,F38,H38,I38)-SUM(G38,J38))</f>
        <v>0</v>
      </c>
      <c r="L38" s="19"/>
      <c r="M38" s="19"/>
      <c r="N38" s="19"/>
      <c r="O38" s="19"/>
      <c r="AA38" s="23" t="str">
        <f t="shared" si="0"/>
        <v>Zeitreihe_1</v>
      </c>
    </row>
    <row r="39" spans="1:27" x14ac:dyDescent="0.25">
      <c r="A39" s="19"/>
      <c r="B39" s="19"/>
      <c r="C39" s="19"/>
      <c r="D39" s="37"/>
      <c r="E39" s="19"/>
      <c r="F39" s="19"/>
      <c r="G39" s="19"/>
      <c r="H39" s="19"/>
      <c r="I39" s="19"/>
      <c r="J39" s="19"/>
      <c r="K39" s="18">
        <f>IF(D39&gt;A_Stammdaten!$B$12,0,SUM(E39,F39,H39,I39)-SUM(G39,J39))</f>
        <v>0</v>
      </c>
      <c r="L39" s="19"/>
      <c r="M39" s="19"/>
      <c r="N39" s="19"/>
      <c r="O39" s="19"/>
      <c r="AA39" s="23" t="str">
        <f t="shared" si="0"/>
        <v>Zeitreihe_1</v>
      </c>
    </row>
    <row r="40" spans="1:27" x14ac:dyDescent="0.25">
      <c r="A40" s="19"/>
      <c r="B40" s="19"/>
      <c r="C40" s="19"/>
      <c r="D40" s="37"/>
      <c r="E40" s="19"/>
      <c r="F40" s="19"/>
      <c r="G40" s="19"/>
      <c r="H40" s="19"/>
      <c r="I40" s="19"/>
      <c r="J40" s="19"/>
      <c r="K40" s="18">
        <f>IF(D40&gt;A_Stammdaten!$B$12,0,SUM(E40,F40,H40,I40)-SUM(G40,J40))</f>
        <v>0</v>
      </c>
      <c r="L40" s="19"/>
      <c r="M40" s="19"/>
      <c r="N40" s="19"/>
      <c r="O40" s="19"/>
      <c r="AA40" s="23" t="str">
        <f t="shared" si="0"/>
        <v>Zeitreihe_1</v>
      </c>
    </row>
    <row r="41" spans="1:27" x14ac:dyDescent="0.25">
      <c r="A41" s="19"/>
      <c r="B41" s="19"/>
      <c r="C41" s="19"/>
      <c r="D41" s="37"/>
      <c r="E41" s="19"/>
      <c r="F41" s="19"/>
      <c r="G41" s="19"/>
      <c r="H41" s="19"/>
      <c r="I41" s="19"/>
      <c r="J41" s="19"/>
      <c r="K41" s="18">
        <f>IF(D41&gt;A_Stammdaten!$B$12,0,SUM(E41,F41,H41,I41)-SUM(G41,J41))</f>
        <v>0</v>
      </c>
      <c r="L41" s="19"/>
      <c r="M41" s="19"/>
      <c r="N41" s="19"/>
      <c r="O41" s="19"/>
      <c r="AA41" s="23" t="str">
        <f t="shared" si="0"/>
        <v>Zeitreihe_1</v>
      </c>
    </row>
    <row r="42" spans="1:27" x14ac:dyDescent="0.25">
      <c r="A42" s="19"/>
      <c r="B42" s="19"/>
      <c r="C42" s="19"/>
      <c r="D42" s="37"/>
      <c r="E42" s="19"/>
      <c r="F42" s="19"/>
      <c r="G42" s="19"/>
      <c r="H42" s="19"/>
      <c r="I42" s="19"/>
      <c r="J42" s="19"/>
      <c r="K42" s="18">
        <f>IF(D42&gt;A_Stammdaten!$B$12,0,SUM(E42,F42,H42,I42)-SUM(G42,J42))</f>
        <v>0</v>
      </c>
      <c r="L42" s="19"/>
      <c r="M42" s="19"/>
      <c r="N42" s="19"/>
      <c r="O42" s="19"/>
      <c r="AA42" s="23" t="str">
        <f t="shared" si="0"/>
        <v>Zeitreihe_1</v>
      </c>
    </row>
    <row r="43" spans="1:27" x14ac:dyDescent="0.25">
      <c r="A43" s="19"/>
      <c r="B43" s="19"/>
      <c r="C43" s="19"/>
      <c r="D43" s="37"/>
      <c r="E43" s="19"/>
      <c r="F43" s="19"/>
      <c r="G43" s="19"/>
      <c r="H43" s="19"/>
      <c r="I43" s="19"/>
      <c r="J43" s="19"/>
      <c r="K43" s="18">
        <f>IF(D43&gt;A_Stammdaten!$B$12,0,SUM(E43,F43,H43,I43)-SUM(G43,J43))</f>
        <v>0</v>
      </c>
      <c r="L43" s="19"/>
      <c r="M43" s="19"/>
      <c r="N43" s="19"/>
      <c r="O43" s="19"/>
      <c r="AA43" s="23" t="str">
        <f t="shared" si="0"/>
        <v>Zeitreihe_1</v>
      </c>
    </row>
    <row r="44" spans="1:27" x14ac:dyDescent="0.25">
      <c r="A44" s="19"/>
      <c r="B44" s="19"/>
      <c r="C44" s="19"/>
      <c r="D44" s="37"/>
      <c r="E44" s="19"/>
      <c r="F44" s="19"/>
      <c r="G44" s="19"/>
      <c r="H44" s="19"/>
      <c r="I44" s="19"/>
      <c r="J44" s="19"/>
      <c r="K44" s="18">
        <f>IF(D44&gt;A_Stammdaten!$B$12,0,SUM(E44,F44,H44,I44)-SUM(G44,J44))</f>
        <v>0</v>
      </c>
      <c r="L44" s="19"/>
      <c r="M44" s="19"/>
      <c r="N44" s="19"/>
      <c r="O44" s="19"/>
      <c r="AA44" s="23" t="str">
        <f t="shared" si="0"/>
        <v>Zeitreihe_1</v>
      </c>
    </row>
    <row r="45" spans="1:27" x14ac:dyDescent="0.25">
      <c r="A45" s="19"/>
      <c r="B45" s="19"/>
      <c r="C45" s="19"/>
      <c r="D45" s="37"/>
      <c r="E45" s="19"/>
      <c r="F45" s="19"/>
      <c r="G45" s="19"/>
      <c r="H45" s="19"/>
      <c r="I45" s="19"/>
      <c r="J45" s="19"/>
      <c r="K45" s="18">
        <f>IF(D45&gt;A_Stammdaten!$B$12,0,SUM(E45,F45,H45,I45)-SUM(G45,J45))</f>
        <v>0</v>
      </c>
      <c r="L45" s="19"/>
      <c r="M45" s="19"/>
      <c r="N45" s="19"/>
      <c r="O45" s="19"/>
      <c r="AA45" s="23" t="str">
        <f t="shared" si="0"/>
        <v>Zeitreihe_1</v>
      </c>
    </row>
    <row r="46" spans="1:27" x14ac:dyDescent="0.25">
      <c r="A46" s="19"/>
      <c r="B46" s="19"/>
      <c r="C46" s="19"/>
      <c r="D46" s="37"/>
      <c r="E46" s="19"/>
      <c r="F46" s="19"/>
      <c r="G46" s="19"/>
      <c r="H46" s="19"/>
      <c r="I46" s="19"/>
      <c r="J46" s="19"/>
      <c r="K46" s="18">
        <f>IF(D46&gt;A_Stammdaten!$B$12,0,SUM(E46,F46,H46,I46)-SUM(G46,J46))</f>
        <v>0</v>
      </c>
      <c r="L46" s="19"/>
      <c r="M46" s="19"/>
      <c r="N46" s="19"/>
      <c r="O46" s="19"/>
      <c r="AA46" s="23" t="str">
        <f t="shared" si="0"/>
        <v>Zeitreihe_1</v>
      </c>
    </row>
    <row r="47" spans="1:27" x14ac:dyDescent="0.25">
      <c r="A47" s="19"/>
      <c r="B47" s="19"/>
      <c r="C47" s="19"/>
      <c r="D47" s="37"/>
      <c r="E47" s="19"/>
      <c r="F47" s="19"/>
      <c r="G47" s="19"/>
      <c r="H47" s="19"/>
      <c r="I47" s="19"/>
      <c r="J47" s="19"/>
      <c r="K47" s="18">
        <f>IF(D47&gt;A_Stammdaten!$B$12,0,SUM(E47,F47,H47,I47)-SUM(G47,J47))</f>
        <v>0</v>
      </c>
      <c r="L47" s="19"/>
      <c r="M47" s="19"/>
      <c r="N47" s="19"/>
      <c r="O47" s="19"/>
      <c r="AA47" s="23" t="str">
        <f t="shared" si="0"/>
        <v>Zeitreihe_1</v>
      </c>
    </row>
    <row r="48" spans="1:27" x14ac:dyDescent="0.25">
      <c r="A48" s="19"/>
      <c r="B48" s="19"/>
      <c r="C48" s="19"/>
      <c r="D48" s="37"/>
      <c r="E48" s="19"/>
      <c r="F48" s="19"/>
      <c r="G48" s="19"/>
      <c r="H48" s="19"/>
      <c r="I48" s="19"/>
      <c r="J48" s="19"/>
      <c r="K48" s="18">
        <f>IF(D48&gt;A_Stammdaten!$B$12,0,SUM(E48,F48,H48,I48)-SUM(G48,J48))</f>
        <v>0</v>
      </c>
      <c r="L48" s="19"/>
      <c r="M48" s="19"/>
      <c r="N48" s="19"/>
      <c r="O48" s="19"/>
      <c r="AA48" s="23" t="str">
        <f t="shared" si="0"/>
        <v>Zeitreihe_1</v>
      </c>
    </row>
    <row r="49" spans="1:27" x14ac:dyDescent="0.25">
      <c r="A49" s="19"/>
      <c r="B49" s="19"/>
      <c r="C49" s="19"/>
      <c r="D49" s="37"/>
      <c r="E49" s="19"/>
      <c r="F49" s="19"/>
      <c r="G49" s="19"/>
      <c r="H49" s="19"/>
      <c r="I49" s="19"/>
      <c r="J49" s="19"/>
      <c r="K49" s="18">
        <f>IF(D49&gt;A_Stammdaten!$B$12,0,SUM(E49,F49,H49,I49)-SUM(G49,J49))</f>
        <v>0</v>
      </c>
      <c r="L49" s="19"/>
      <c r="M49" s="19"/>
      <c r="N49" s="19"/>
      <c r="O49" s="19"/>
      <c r="AA49" s="23" t="str">
        <f t="shared" si="0"/>
        <v>Zeitreihe_1</v>
      </c>
    </row>
    <row r="50" spans="1:27" x14ac:dyDescent="0.25">
      <c r="A50" s="19"/>
      <c r="B50" s="19"/>
      <c r="C50" s="19"/>
      <c r="D50" s="37"/>
      <c r="E50" s="19"/>
      <c r="F50" s="19"/>
      <c r="G50" s="19"/>
      <c r="H50" s="19"/>
      <c r="I50" s="19"/>
      <c r="J50" s="19"/>
      <c r="K50" s="18">
        <f>IF(D50&gt;A_Stammdaten!$B$12,0,SUM(E50,F50,H50,I50)-SUM(G50,J50))</f>
        <v>0</v>
      </c>
      <c r="L50" s="19"/>
      <c r="M50" s="19"/>
      <c r="N50" s="19"/>
      <c r="O50" s="19"/>
      <c r="AA50" s="23" t="str">
        <f t="shared" si="0"/>
        <v>Zeitreihe_1</v>
      </c>
    </row>
    <row r="51" spans="1:27" x14ac:dyDescent="0.25">
      <c r="A51" s="19"/>
      <c r="B51" s="19"/>
      <c r="C51" s="19"/>
      <c r="D51" s="37"/>
      <c r="E51" s="19"/>
      <c r="F51" s="19"/>
      <c r="G51" s="19"/>
      <c r="H51" s="19"/>
      <c r="I51" s="19"/>
      <c r="J51" s="19"/>
      <c r="K51" s="18">
        <f>IF(D51&gt;A_Stammdaten!$B$12,0,SUM(E51,F51,H51,I51)-SUM(G51,J51))</f>
        <v>0</v>
      </c>
      <c r="L51" s="19"/>
      <c r="M51" s="19"/>
      <c r="N51" s="19"/>
      <c r="O51" s="19"/>
      <c r="AA51" s="23" t="str">
        <f t="shared" si="0"/>
        <v>Zeitreihe_1</v>
      </c>
    </row>
    <row r="52" spans="1:27" x14ac:dyDescent="0.25">
      <c r="A52" s="19"/>
      <c r="B52" s="19"/>
      <c r="C52" s="19"/>
      <c r="D52" s="37"/>
      <c r="E52" s="19"/>
      <c r="F52" s="19"/>
      <c r="G52" s="19"/>
      <c r="H52" s="19"/>
      <c r="I52" s="19"/>
      <c r="J52" s="19"/>
      <c r="K52" s="18">
        <f>IF(D52&gt;A_Stammdaten!$B$12,0,SUM(E52,F52,H52,I52)-SUM(G52,J52))</f>
        <v>0</v>
      </c>
      <c r="L52" s="19"/>
      <c r="M52" s="19"/>
      <c r="N52" s="19"/>
      <c r="O52" s="19"/>
      <c r="AA52" s="23" t="str">
        <f t="shared" si="0"/>
        <v>Zeitreihe_1</v>
      </c>
    </row>
    <row r="53" spans="1:27" x14ac:dyDescent="0.25">
      <c r="A53" s="19"/>
      <c r="B53" s="19"/>
      <c r="C53" s="19"/>
      <c r="D53" s="37"/>
      <c r="E53" s="19"/>
      <c r="F53" s="19"/>
      <c r="G53" s="19"/>
      <c r="H53" s="19"/>
      <c r="I53" s="19"/>
      <c r="J53" s="19"/>
      <c r="K53" s="18">
        <f>IF(D53&gt;A_Stammdaten!$B$12,0,SUM(E53,F53,H53,I53)-SUM(G53,J53))</f>
        <v>0</v>
      </c>
      <c r="L53" s="19"/>
      <c r="M53" s="19"/>
      <c r="N53" s="19"/>
      <c r="O53" s="19"/>
      <c r="AA53" s="23" t="str">
        <f t="shared" si="0"/>
        <v>Zeitreihe_1</v>
      </c>
    </row>
    <row r="54" spans="1:27" x14ac:dyDescent="0.25">
      <c r="A54" s="19"/>
      <c r="B54" s="19"/>
      <c r="C54" s="19"/>
      <c r="D54" s="37"/>
      <c r="E54" s="19"/>
      <c r="F54" s="19"/>
      <c r="G54" s="19"/>
      <c r="H54" s="19"/>
      <c r="I54" s="19"/>
      <c r="J54" s="19"/>
      <c r="K54" s="18">
        <f>IF(D54&gt;A_Stammdaten!$B$12,0,SUM(E54,F54,H54,I54)-SUM(G54,J54))</f>
        <v>0</v>
      </c>
      <c r="L54" s="19"/>
      <c r="M54" s="19"/>
      <c r="N54" s="19"/>
      <c r="O54" s="19"/>
      <c r="AA54" s="23" t="str">
        <f t="shared" si="0"/>
        <v>Zeitreihe_1</v>
      </c>
    </row>
    <row r="55" spans="1:27" x14ac:dyDescent="0.25">
      <c r="A55" s="19"/>
      <c r="B55" s="19"/>
      <c r="C55" s="19"/>
      <c r="D55" s="37"/>
      <c r="E55" s="19"/>
      <c r="F55" s="19"/>
      <c r="G55" s="19"/>
      <c r="H55" s="19"/>
      <c r="I55" s="19"/>
      <c r="J55" s="19"/>
      <c r="K55" s="18">
        <f>IF(D55&gt;A_Stammdaten!$B$12,0,SUM(E55,F55,H55,I55)-SUM(G55,J55))</f>
        <v>0</v>
      </c>
      <c r="L55" s="19"/>
      <c r="M55" s="19"/>
      <c r="N55" s="19"/>
      <c r="O55" s="19"/>
      <c r="AA55" s="23" t="str">
        <f t="shared" si="0"/>
        <v>Zeitreihe_1</v>
      </c>
    </row>
    <row r="56" spans="1:27" x14ac:dyDescent="0.25">
      <c r="A56" s="19"/>
      <c r="B56" s="19"/>
      <c r="C56" s="19"/>
      <c r="D56" s="37"/>
      <c r="E56" s="19"/>
      <c r="F56" s="19"/>
      <c r="G56" s="19"/>
      <c r="H56" s="19"/>
      <c r="I56" s="19"/>
      <c r="J56" s="19"/>
      <c r="K56" s="18">
        <f>IF(D56&gt;A_Stammdaten!$B$12,0,SUM(E56,F56,H56,I56)-SUM(G56,J56))</f>
        <v>0</v>
      </c>
      <c r="L56" s="19"/>
      <c r="M56" s="19"/>
      <c r="N56" s="19"/>
      <c r="O56" s="19"/>
      <c r="AA56" s="23" t="str">
        <f t="shared" si="0"/>
        <v>Zeitreihe_1</v>
      </c>
    </row>
    <row r="57" spans="1:27" x14ac:dyDescent="0.25">
      <c r="A57" s="19"/>
      <c r="B57" s="19"/>
      <c r="C57" s="19"/>
      <c r="D57" s="37"/>
      <c r="E57" s="19"/>
      <c r="F57" s="19"/>
      <c r="G57" s="19"/>
      <c r="H57" s="19"/>
      <c r="I57" s="19"/>
      <c r="J57" s="19"/>
      <c r="K57" s="18">
        <f>IF(D57&gt;A_Stammdaten!$B$12,0,SUM(E57,F57,H57,I57)-SUM(G57,J57))</f>
        <v>0</v>
      </c>
      <c r="L57" s="19"/>
      <c r="M57" s="19"/>
      <c r="N57" s="19"/>
      <c r="O57" s="19"/>
      <c r="AA57" s="23" t="str">
        <f t="shared" si="0"/>
        <v>Zeitreihe_1</v>
      </c>
    </row>
    <row r="58" spans="1:27" x14ac:dyDescent="0.25">
      <c r="A58" s="19"/>
      <c r="B58" s="19"/>
      <c r="C58" s="19"/>
      <c r="D58" s="37"/>
      <c r="E58" s="19"/>
      <c r="F58" s="19"/>
      <c r="G58" s="19"/>
      <c r="H58" s="19"/>
      <c r="I58" s="19"/>
      <c r="J58" s="19"/>
      <c r="K58" s="18">
        <f>IF(D58&gt;A_Stammdaten!$B$12,0,SUM(E58,F58,H58,I58)-SUM(G58,J58))</f>
        <v>0</v>
      </c>
      <c r="L58" s="19"/>
      <c r="M58" s="19"/>
      <c r="N58" s="19"/>
      <c r="O58" s="19"/>
      <c r="AA58" s="23" t="str">
        <f t="shared" si="0"/>
        <v>Zeitreihe_1</v>
      </c>
    </row>
    <row r="59" spans="1:27" x14ac:dyDescent="0.25">
      <c r="A59" s="19"/>
      <c r="B59" s="19"/>
      <c r="C59" s="19"/>
      <c r="D59" s="37"/>
      <c r="E59" s="19"/>
      <c r="F59" s="19"/>
      <c r="G59" s="19"/>
      <c r="H59" s="19"/>
      <c r="I59" s="19"/>
      <c r="J59" s="19"/>
      <c r="K59" s="18">
        <f>IF(D59&gt;A_Stammdaten!$B$12,0,SUM(E59,F59,H59,I59)-SUM(G59,J59))</f>
        <v>0</v>
      </c>
      <c r="L59" s="19"/>
      <c r="M59" s="19"/>
      <c r="N59" s="19"/>
      <c r="O59" s="19"/>
      <c r="AA59" s="23" t="str">
        <f t="shared" si="0"/>
        <v>Zeitreihe_1</v>
      </c>
    </row>
    <row r="60" spans="1:27" x14ac:dyDescent="0.25">
      <c r="A60" s="19"/>
      <c r="B60" s="19"/>
      <c r="C60" s="19"/>
      <c r="D60" s="37"/>
      <c r="E60" s="19"/>
      <c r="F60" s="19"/>
      <c r="G60" s="19"/>
      <c r="H60" s="19"/>
      <c r="I60" s="19"/>
      <c r="J60" s="19"/>
      <c r="K60" s="18">
        <f>IF(D60&gt;A_Stammdaten!$B$12,0,SUM(E60,F60,H60,I60)-SUM(G60,J60))</f>
        <v>0</v>
      </c>
      <c r="L60" s="19"/>
      <c r="M60" s="19"/>
      <c r="N60" s="19"/>
      <c r="O60" s="19"/>
      <c r="AA60" s="23" t="str">
        <f t="shared" si="0"/>
        <v>Zeitreihe_1</v>
      </c>
    </row>
    <row r="61" spans="1:27" x14ac:dyDescent="0.25">
      <c r="A61" s="19"/>
      <c r="B61" s="19"/>
      <c r="C61" s="19"/>
      <c r="D61" s="37"/>
      <c r="E61" s="19"/>
      <c r="F61" s="19"/>
      <c r="G61" s="19"/>
      <c r="H61" s="19"/>
      <c r="I61" s="19"/>
      <c r="J61" s="19"/>
      <c r="K61" s="18">
        <f>IF(D61&gt;A_Stammdaten!$B$12,0,SUM(E61,F61,H61,I61)-SUM(G61,J61))</f>
        <v>0</v>
      </c>
      <c r="L61" s="19"/>
      <c r="M61" s="19"/>
      <c r="N61" s="19"/>
      <c r="O61" s="19"/>
      <c r="AA61" s="23" t="str">
        <f t="shared" si="0"/>
        <v>Zeitreihe_1</v>
      </c>
    </row>
    <row r="62" spans="1:27" x14ac:dyDescent="0.25">
      <c r="A62" s="19"/>
      <c r="B62" s="19"/>
      <c r="C62" s="19"/>
      <c r="D62" s="37"/>
      <c r="E62" s="19"/>
      <c r="F62" s="19"/>
      <c r="G62" s="19"/>
      <c r="H62" s="19"/>
      <c r="I62" s="19"/>
      <c r="J62" s="19"/>
      <c r="K62" s="18">
        <f>IF(D62&gt;A_Stammdaten!$B$12,0,SUM(E62,F62,H62,I62)-SUM(G62,J62))</f>
        <v>0</v>
      </c>
      <c r="L62" s="19"/>
      <c r="M62" s="19"/>
      <c r="N62" s="19"/>
      <c r="O62" s="19"/>
      <c r="AA62" s="23" t="str">
        <f t="shared" si="0"/>
        <v>Zeitreihe_1</v>
      </c>
    </row>
    <row r="63" spans="1:27" x14ac:dyDescent="0.25">
      <c r="A63" s="19"/>
      <c r="B63" s="19"/>
      <c r="C63" s="19"/>
      <c r="D63" s="37"/>
      <c r="E63" s="19"/>
      <c r="F63" s="19"/>
      <c r="G63" s="19"/>
      <c r="H63" s="19"/>
      <c r="I63" s="19"/>
      <c r="J63" s="19"/>
      <c r="K63" s="18">
        <f>IF(D63&gt;A_Stammdaten!$B$12,0,SUM(E63,F63,H63,I63)-SUM(G63,J63))</f>
        <v>0</v>
      </c>
      <c r="L63" s="19"/>
      <c r="M63" s="19"/>
      <c r="N63" s="19"/>
      <c r="O63" s="19"/>
      <c r="AA63" s="23" t="str">
        <f t="shared" si="0"/>
        <v>Zeitreihe_1</v>
      </c>
    </row>
    <row r="64" spans="1:27" x14ac:dyDescent="0.25">
      <c r="A64" s="19"/>
      <c r="B64" s="19"/>
      <c r="C64" s="19"/>
      <c r="D64" s="37"/>
      <c r="E64" s="19"/>
      <c r="F64" s="19"/>
      <c r="G64" s="19"/>
      <c r="H64" s="19"/>
      <c r="I64" s="19"/>
      <c r="J64" s="19"/>
      <c r="K64" s="18">
        <f>IF(D64&gt;A_Stammdaten!$B$12,0,SUM(E64,F64,H64,I64)-SUM(G64,J64))</f>
        <v>0</v>
      </c>
      <c r="L64" s="19"/>
      <c r="M64" s="19"/>
      <c r="N64" s="19"/>
      <c r="O64" s="19"/>
      <c r="AA64" s="23" t="str">
        <f t="shared" si="0"/>
        <v>Zeitreihe_1</v>
      </c>
    </row>
    <row r="65" spans="1:27" x14ac:dyDescent="0.25">
      <c r="A65" s="19"/>
      <c r="B65" s="19"/>
      <c r="C65" s="19"/>
      <c r="D65" s="37"/>
      <c r="E65" s="19"/>
      <c r="F65" s="19"/>
      <c r="G65" s="19"/>
      <c r="H65" s="19"/>
      <c r="I65" s="19"/>
      <c r="J65" s="19"/>
      <c r="K65" s="18">
        <f>IF(D65&gt;A_Stammdaten!$B$12,0,SUM(E65,F65,H65,I65)-SUM(G65,J65))</f>
        <v>0</v>
      </c>
      <c r="L65" s="19"/>
      <c r="M65" s="19"/>
      <c r="N65" s="19"/>
      <c r="O65" s="19"/>
      <c r="AA65" s="23" t="str">
        <f t="shared" si="0"/>
        <v>Zeitreihe_1</v>
      </c>
    </row>
    <row r="66" spans="1:27" x14ac:dyDescent="0.25">
      <c r="A66" s="19"/>
      <c r="B66" s="19"/>
      <c r="C66" s="19"/>
      <c r="D66" s="37"/>
      <c r="E66" s="19"/>
      <c r="F66" s="19"/>
      <c r="G66" s="19"/>
      <c r="H66" s="19"/>
      <c r="I66" s="19"/>
      <c r="J66" s="19"/>
      <c r="K66" s="18">
        <f>IF(D66&gt;A_Stammdaten!$B$12,0,SUM(E66,F66,H66,I66)-SUM(G66,J66))</f>
        <v>0</v>
      </c>
      <c r="L66" s="19"/>
      <c r="M66" s="19"/>
      <c r="N66" s="19"/>
      <c r="O66" s="19"/>
      <c r="AA66" s="23" t="str">
        <f t="shared" si="0"/>
        <v>Zeitreihe_1</v>
      </c>
    </row>
    <row r="67" spans="1:27" x14ac:dyDescent="0.25">
      <c r="A67" s="19"/>
      <c r="B67" s="19"/>
      <c r="C67" s="19"/>
      <c r="D67" s="37"/>
      <c r="E67" s="19"/>
      <c r="F67" s="19"/>
      <c r="G67" s="19"/>
      <c r="H67" s="19"/>
      <c r="I67" s="19"/>
      <c r="J67" s="19"/>
      <c r="K67" s="18">
        <f>IF(D67&gt;A_Stammdaten!$B$12,0,SUM(E67,F67,H67,I67)-SUM(G67,J67))</f>
        <v>0</v>
      </c>
      <c r="L67" s="19"/>
      <c r="M67" s="19"/>
      <c r="N67" s="19"/>
      <c r="O67" s="19"/>
      <c r="AA67" s="23" t="str">
        <f t="shared" si="0"/>
        <v>Zeitreihe_1</v>
      </c>
    </row>
    <row r="68" spans="1:27" x14ac:dyDescent="0.25">
      <c r="A68" s="19"/>
      <c r="B68" s="19"/>
      <c r="C68" s="19"/>
      <c r="D68" s="37"/>
      <c r="E68" s="19"/>
      <c r="F68" s="19"/>
      <c r="G68" s="19"/>
      <c r="H68" s="19"/>
      <c r="I68" s="19"/>
      <c r="J68" s="19"/>
      <c r="K68" s="18">
        <f>IF(D68&gt;A_Stammdaten!$B$12,0,SUM(E68,F68,H68,I68)-SUM(G68,J68))</f>
        <v>0</v>
      </c>
      <c r="L68" s="19"/>
      <c r="M68" s="19"/>
      <c r="N68" s="19"/>
      <c r="O68" s="19"/>
      <c r="AA68" s="23" t="str">
        <f t="shared" si="0"/>
        <v>Zeitreihe_1</v>
      </c>
    </row>
    <row r="69" spans="1:27" x14ac:dyDescent="0.25">
      <c r="A69" s="19"/>
      <c r="B69" s="19"/>
      <c r="C69" s="19"/>
      <c r="D69" s="37"/>
      <c r="E69" s="19"/>
      <c r="F69" s="19"/>
      <c r="G69" s="19"/>
      <c r="H69" s="19"/>
      <c r="I69" s="19"/>
      <c r="J69" s="19"/>
      <c r="K69" s="18">
        <f>IF(D69&gt;A_Stammdaten!$B$12,0,SUM(E69,F69,H69,I69)-SUM(G69,J69))</f>
        <v>0</v>
      </c>
      <c r="L69" s="19"/>
      <c r="M69" s="19"/>
      <c r="N69" s="19"/>
      <c r="O69" s="19"/>
      <c r="AA69" s="23" t="str">
        <f t="shared" si="0"/>
        <v>Zeitreihe_1</v>
      </c>
    </row>
    <row r="70" spans="1:27" x14ac:dyDescent="0.25">
      <c r="A70" s="19"/>
      <c r="B70" s="19"/>
      <c r="C70" s="19"/>
      <c r="D70" s="37"/>
      <c r="E70" s="19"/>
      <c r="F70" s="19"/>
      <c r="G70" s="19"/>
      <c r="H70" s="19"/>
      <c r="I70" s="19"/>
      <c r="J70" s="19"/>
      <c r="K70" s="18">
        <f>IF(D70&gt;A_Stammdaten!$B$12,0,SUM(E70,F70,H70,I70)-SUM(G70,J70))</f>
        <v>0</v>
      </c>
      <c r="L70" s="19"/>
      <c r="M70" s="19"/>
      <c r="N70" s="19"/>
      <c r="O70" s="19"/>
      <c r="AA70" s="23" t="str">
        <f t="shared" ref="AA70:AA104" si="1">IF(OR(TRIM(B70)="geleistete Anzahlungen und Anlagen im Bau des Sachanlagevermögens",TRIM(B70)="geleistete Anzahlungen auf immaterielle Vermögensgegenstände"),"Zeitreihe_2","Zeitreihe_1")</f>
        <v>Zeitreihe_1</v>
      </c>
    </row>
    <row r="71" spans="1:27" x14ac:dyDescent="0.25">
      <c r="A71" s="19"/>
      <c r="B71" s="19"/>
      <c r="C71" s="19"/>
      <c r="D71" s="37"/>
      <c r="E71" s="19"/>
      <c r="F71" s="19"/>
      <c r="G71" s="19"/>
      <c r="H71" s="19"/>
      <c r="I71" s="19"/>
      <c r="J71" s="19"/>
      <c r="K71" s="18">
        <f>IF(D71&gt;A_Stammdaten!$B$12,0,SUM(E71,F71,H71,I71)-SUM(G71,J71))</f>
        <v>0</v>
      </c>
      <c r="L71" s="19"/>
      <c r="M71" s="19"/>
      <c r="N71" s="19"/>
      <c r="O71" s="19"/>
      <c r="AA71" s="23" t="str">
        <f t="shared" si="1"/>
        <v>Zeitreihe_1</v>
      </c>
    </row>
    <row r="72" spans="1:27" x14ac:dyDescent="0.25">
      <c r="A72" s="19"/>
      <c r="B72" s="19"/>
      <c r="C72" s="19"/>
      <c r="D72" s="37"/>
      <c r="E72" s="19"/>
      <c r="F72" s="19"/>
      <c r="G72" s="19"/>
      <c r="H72" s="19"/>
      <c r="I72" s="19"/>
      <c r="J72" s="19"/>
      <c r="K72" s="18">
        <f>IF(D72&gt;A_Stammdaten!$B$12,0,SUM(E72,F72,H72,I72)-SUM(G72,J72))</f>
        <v>0</v>
      </c>
      <c r="L72" s="19"/>
      <c r="M72" s="19"/>
      <c r="N72" s="19"/>
      <c r="O72" s="19"/>
      <c r="AA72" s="23" t="str">
        <f t="shared" si="1"/>
        <v>Zeitreihe_1</v>
      </c>
    </row>
    <row r="73" spans="1:27" x14ac:dyDescent="0.25">
      <c r="A73" s="19"/>
      <c r="B73" s="19"/>
      <c r="C73" s="19"/>
      <c r="D73" s="37"/>
      <c r="E73" s="19"/>
      <c r="F73" s="19"/>
      <c r="G73" s="19"/>
      <c r="H73" s="19"/>
      <c r="I73" s="19"/>
      <c r="J73" s="19"/>
      <c r="K73" s="18">
        <f>IF(D73&gt;A_Stammdaten!$B$12,0,SUM(E73,F73,H73,I73)-SUM(G73,J73))</f>
        <v>0</v>
      </c>
      <c r="L73" s="19"/>
      <c r="M73" s="19"/>
      <c r="N73" s="19"/>
      <c r="O73" s="19"/>
      <c r="AA73" s="23" t="str">
        <f t="shared" si="1"/>
        <v>Zeitreihe_1</v>
      </c>
    </row>
    <row r="74" spans="1:27" x14ac:dyDescent="0.25">
      <c r="A74" s="19"/>
      <c r="B74" s="19"/>
      <c r="C74" s="19"/>
      <c r="D74" s="37"/>
      <c r="E74" s="19"/>
      <c r="F74" s="19"/>
      <c r="G74" s="19"/>
      <c r="H74" s="19"/>
      <c r="I74" s="19"/>
      <c r="J74" s="19"/>
      <c r="K74" s="18">
        <f>IF(D74&gt;A_Stammdaten!$B$12,0,SUM(E74,F74,H74,I74)-SUM(G74,J74))</f>
        <v>0</v>
      </c>
      <c r="L74" s="19"/>
      <c r="M74" s="19"/>
      <c r="N74" s="19"/>
      <c r="O74" s="19"/>
      <c r="AA74" s="23" t="str">
        <f t="shared" si="1"/>
        <v>Zeitreihe_1</v>
      </c>
    </row>
    <row r="75" spans="1:27" x14ac:dyDescent="0.25">
      <c r="A75" s="19"/>
      <c r="B75" s="19"/>
      <c r="C75" s="19"/>
      <c r="D75" s="37"/>
      <c r="E75" s="19"/>
      <c r="F75" s="19"/>
      <c r="G75" s="19"/>
      <c r="H75" s="19"/>
      <c r="I75" s="19"/>
      <c r="J75" s="19"/>
      <c r="K75" s="18">
        <f>IF(D75&gt;A_Stammdaten!$B$12,0,SUM(E75,F75,H75,I75)-SUM(G75,J75))</f>
        <v>0</v>
      </c>
      <c r="L75" s="19"/>
      <c r="M75" s="19"/>
      <c r="N75" s="19"/>
      <c r="O75" s="19"/>
      <c r="AA75" s="23" t="str">
        <f t="shared" si="1"/>
        <v>Zeitreihe_1</v>
      </c>
    </row>
    <row r="76" spans="1:27" x14ac:dyDescent="0.25">
      <c r="A76" s="19"/>
      <c r="B76" s="19"/>
      <c r="C76" s="19"/>
      <c r="D76" s="37"/>
      <c r="E76" s="19"/>
      <c r="F76" s="19"/>
      <c r="G76" s="19"/>
      <c r="H76" s="19"/>
      <c r="I76" s="19"/>
      <c r="J76" s="19"/>
      <c r="K76" s="18">
        <f>IF(D76&gt;A_Stammdaten!$B$12,0,SUM(E76,F76,H76,I76)-SUM(G76,J76))</f>
        <v>0</v>
      </c>
      <c r="L76" s="19"/>
      <c r="M76" s="19"/>
      <c r="N76" s="19"/>
      <c r="O76" s="19"/>
      <c r="AA76" s="23" t="str">
        <f t="shared" si="1"/>
        <v>Zeitreihe_1</v>
      </c>
    </row>
    <row r="77" spans="1:27" x14ac:dyDescent="0.25">
      <c r="A77" s="19"/>
      <c r="B77" s="19"/>
      <c r="C77" s="19"/>
      <c r="D77" s="37"/>
      <c r="E77" s="19"/>
      <c r="F77" s="19"/>
      <c r="G77" s="19"/>
      <c r="H77" s="19"/>
      <c r="I77" s="19"/>
      <c r="J77" s="19"/>
      <c r="K77" s="18">
        <f>IF(D77&gt;A_Stammdaten!$B$12,0,SUM(E77,F77,H77,I77)-SUM(G77,J77))</f>
        <v>0</v>
      </c>
      <c r="L77" s="19"/>
      <c r="M77" s="19"/>
      <c r="N77" s="19"/>
      <c r="O77" s="19"/>
      <c r="AA77" s="23" t="str">
        <f t="shared" si="1"/>
        <v>Zeitreihe_1</v>
      </c>
    </row>
    <row r="78" spans="1:27" x14ac:dyDescent="0.25">
      <c r="A78" s="19"/>
      <c r="B78" s="19"/>
      <c r="C78" s="19"/>
      <c r="D78" s="37"/>
      <c r="E78" s="19"/>
      <c r="F78" s="19"/>
      <c r="G78" s="19"/>
      <c r="H78" s="19"/>
      <c r="I78" s="19"/>
      <c r="J78" s="19"/>
      <c r="K78" s="18">
        <f>IF(D78&gt;A_Stammdaten!$B$12,0,SUM(E78,F78,H78,I78)-SUM(G78,J78))</f>
        <v>0</v>
      </c>
      <c r="L78" s="19"/>
      <c r="M78" s="19"/>
      <c r="N78" s="19"/>
      <c r="O78" s="19"/>
      <c r="AA78" s="23" t="str">
        <f t="shared" si="1"/>
        <v>Zeitreihe_1</v>
      </c>
    </row>
    <row r="79" spans="1:27" x14ac:dyDescent="0.25">
      <c r="A79" s="19"/>
      <c r="B79" s="19"/>
      <c r="C79" s="19"/>
      <c r="D79" s="37"/>
      <c r="E79" s="19"/>
      <c r="F79" s="19"/>
      <c r="G79" s="19"/>
      <c r="H79" s="19"/>
      <c r="I79" s="19"/>
      <c r="J79" s="19"/>
      <c r="K79" s="18">
        <f>IF(D79&gt;A_Stammdaten!$B$12,0,SUM(E79,F79,H79,I79)-SUM(G79,J79))</f>
        <v>0</v>
      </c>
      <c r="L79" s="19"/>
      <c r="M79" s="19"/>
      <c r="N79" s="19"/>
      <c r="O79" s="19"/>
      <c r="AA79" s="23" t="str">
        <f t="shared" si="1"/>
        <v>Zeitreihe_1</v>
      </c>
    </row>
    <row r="80" spans="1:27" x14ac:dyDescent="0.25">
      <c r="A80" s="19"/>
      <c r="B80" s="19"/>
      <c r="C80" s="19"/>
      <c r="D80" s="37"/>
      <c r="E80" s="19"/>
      <c r="F80" s="19"/>
      <c r="G80" s="19"/>
      <c r="H80" s="19"/>
      <c r="I80" s="19"/>
      <c r="J80" s="19"/>
      <c r="K80" s="18">
        <f>IF(D80&gt;A_Stammdaten!$B$12,0,SUM(E80,F80,H80,I80)-SUM(G80,J80))</f>
        <v>0</v>
      </c>
      <c r="L80" s="19"/>
      <c r="M80" s="19"/>
      <c r="N80" s="19"/>
      <c r="O80" s="19"/>
      <c r="AA80" s="23" t="str">
        <f t="shared" si="1"/>
        <v>Zeitreihe_1</v>
      </c>
    </row>
    <row r="81" spans="1:27" x14ac:dyDescent="0.25">
      <c r="A81" s="19"/>
      <c r="B81" s="19"/>
      <c r="C81" s="19"/>
      <c r="D81" s="37"/>
      <c r="E81" s="19"/>
      <c r="F81" s="19"/>
      <c r="G81" s="19"/>
      <c r="H81" s="19"/>
      <c r="I81" s="19"/>
      <c r="J81" s="19"/>
      <c r="K81" s="18">
        <f>IF(D81&gt;A_Stammdaten!$B$12,0,SUM(E81,F81,H81,I81)-SUM(G81,J81))</f>
        <v>0</v>
      </c>
      <c r="L81" s="19"/>
      <c r="M81" s="19"/>
      <c r="N81" s="19"/>
      <c r="O81" s="19"/>
      <c r="AA81" s="23" t="str">
        <f t="shared" si="1"/>
        <v>Zeitreihe_1</v>
      </c>
    </row>
    <row r="82" spans="1:27" x14ac:dyDescent="0.25">
      <c r="A82" s="19"/>
      <c r="B82" s="19"/>
      <c r="C82" s="19"/>
      <c r="D82" s="37"/>
      <c r="E82" s="19"/>
      <c r="F82" s="19"/>
      <c r="G82" s="19"/>
      <c r="H82" s="19"/>
      <c r="I82" s="19"/>
      <c r="J82" s="19"/>
      <c r="K82" s="18">
        <f>IF(D82&gt;A_Stammdaten!$B$12,0,SUM(E82,F82,H82,I82)-SUM(G82,J82))</f>
        <v>0</v>
      </c>
      <c r="L82" s="19"/>
      <c r="M82" s="19"/>
      <c r="N82" s="19"/>
      <c r="O82" s="19"/>
      <c r="AA82" s="23" t="str">
        <f t="shared" si="1"/>
        <v>Zeitreihe_1</v>
      </c>
    </row>
    <row r="83" spans="1:27" x14ac:dyDescent="0.25">
      <c r="A83" s="19"/>
      <c r="B83" s="19"/>
      <c r="C83" s="19"/>
      <c r="D83" s="37"/>
      <c r="E83" s="19"/>
      <c r="F83" s="19"/>
      <c r="G83" s="19"/>
      <c r="H83" s="19"/>
      <c r="I83" s="19"/>
      <c r="J83" s="19"/>
      <c r="K83" s="18">
        <f>IF(D83&gt;A_Stammdaten!$B$12,0,SUM(E83,F83,H83,I83)-SUM(G83,J83))</f>
        <v>0</v>
      </c>
      <c r="L83" s="19"/>
      <c r="M83" s="19"/>
      <c r="N83" s="19"/>
      <c r="O83" s="19"/>
      <c r="AA83" s="23" t="str">
        <f t="shared" si="1"/>
        <v>Zeitreihe_1</v>
      </c>
    </row>
    <row r="84" spans="1:27" x14ac:dyDescent="0.25">
      <c r="A84" s="19"/>
      <c r="B84" s="19"/>
      <c r="C84" s="19"/>
      <c r="D84" s="37"/>
      <c r="E84" s="19"/>
      <c r="F84" s="19"/>
      <c r="G84" s="19"/>
      <c r="H84" s="19"/>
      <c r="I84" s="19"/>
      <c r="J84" s="19"/>
      <c r="K84" s="18">
        <f>IF(D84&gt;A_Stammdaten!$B$12,0,SUM(E84,F84,H84,I84)-SUM(G84,J84))</f>
        <v>0</v>
      </c>
      <c r="L84" s="19"/>
      <c r="M84" s="19"/>
      <c r="N84" s="19"/>
      <c r="O84" s="19"/>
      <c r="AA84" s="23" t="str">
        <f t="shared" si="1"/>
        <v>Zeitreihe_1</v>
      </c>
    </row>
    <row r="85" spans="1:27" x14ac:dyDescent="0.25">
      <c r="A85" s="19"/>
      <c r="B85" s="19"/>
      <c r="C85" s="19"/>
      <c r="D85" s="37"/>
      <c r="E85" s="19"/>
      <c r="F85" s="19"/>
      <c r="G85" s="19"/>
      <c r="H85" s="19"/>
      <c r="I85" s="19"/>
      <c r="J85" s="19"/>
      <c r="K85" s="18">
        <f>IF(D85&gt;A_Stammdaten!$B$12,0,SUM(E85,F85,H85,I85)-SUM(G85,J85))</f>
        <v>0</v>
      </c>
      <c r="L85" s="19"/>
      <c r="M85" s="19"/>
      <c r="N85" s="19"/>
      <c r="O85" s="19"/>
      <c r="AA85" s="23" t="str">
        <f t="shared" si="1"/>
        <v>Zeitreihe_1</v>
      </c>
    </row>
    <row r="86" spans="1:27" x14ac:dyDescent="0.25">
      <c r="A86" s="19"/>
      <c r="B86" s="19"/>
      <c r="C86" s="19"/>
      <c r="D86" s="37"/>
      <c r="E86" s="19"/>
      <c r="F86" s="19"/>
      <c r="G86" s="19"/>
      <c r="H86" s="19"/>
      <c r="I86" s="19"/>
      <c r="J86" s="19"/>
      <c r="K86" s="18">
        <f>IF(D86&gt;A_Stammdaten!$B$12,0,SUM(E86,F86,H86,I86)-SUM(G86,J86))</f>
        <v>0</v>
      </c>
      <c r="L86" s="19"/>
      <c r="M86" s="19"/>
      <c r="N86" s="19"/>
      <c r="O86" s="19"/>
      <c r="AA86" s="23" t="str">
        <f t="shared" si="1"/>
        <v>Zeitreihe_1</v>
      </c>
    </row>
    <row r="87" spans="1:27" x14ac:dyDescent="0.25">
      <c r="A87" s="19"/>
      <c r="B87" s="19"/>
      <c r="C87" s="19"/>
      <c r="D87" s="37"/>
      <c r="E87" s="19"/>
      <c r="F87" s="19"/>
      <c r="G87" s="19"/>
      <c r="H87" s="19"/>
      <c r="I87" s="19"/>
      <c r="J87" s="19"/>
      <c r="K87" s="18">
        <f>IF(D87&gt;A_Stammdaten!$B$12,0,SUM(E87,F87,H87,I87)-SUM(G87,J87))</f>
        <v>0</v>
      </c>
      <c r="L87" s="19"/>
      <c r="M87" s="19"/>
      <c r="N87" s="19"/>
      <c r="O87" s="19"/>
      <c r="AA87" s="23" t="str">
        <f t="shared" si="1"/>
        <v>Zeitreihe_1</v>
      </c>
    </row>
    <row r="88" spans="1:27" x14ac:dyDescent="0.25">
      <c r="A88" s="19"/>
      <c r="B88" s="19"/>
      <c r="C88" s="19"/>
      <c r="D88" s="37"/>
      <c r="E88" s="19"/>
      <c r="F88" s="19"/>
      <c r="G88" s="19"/>
      <c r="H88" s="19"/>
      <c r="I88" s="19"/>
      <c r="J88" s="19"/>
      <c r="K88" s="18">
        <f>IF(D88&gt;A_Stammdaten!$B$12,0,SUM(E88,F88,H88,I88)-SUM(G88,J88))</f>
        <v>0</v>
      </c>
      <c r="L88" s="19"/>
      <c r="M88" s="19"/>
      <c r="N88" s="19"/>
      <c r="O88" s="19"/>
      <c r="AA88" s="23" t="str">
        <f t="shared" si="1"/>
        <v>Zeitreihe_1</v>
      </c>
    </row>
    <row r="89" spans="1:27" x14ac:dyDescent="0.25">
      <c r="A89" s="19"/>
      <c r="B89" s="19"/>
      <c r="C89" s="19"/>
      <c r="D89" s="37"/>
      <c r="E89" s="19"/>
      <c r="F89" s="19"/>
      <c r="G89" s="19"/>
      <c r="H89" s="19"/>
      <c r="I89" s="19"/>
      <c r="J89" s="19"/>
      <c r="K89" s="18">
        <f>IF(D89&gt;A_Stammdaten!$B$12,0,SUM(E89,F89,H89,I89)-SUM(G89,J89))</f>
        <v>0</v>
      </c>
      <c r="L89" s="19"/>
      <c r="M89" s="19"/>
      <c r="N89" s="19"/>
      <c r="O89" s="19"/>
      <c r="AA89" s="23" t="str">
        <f t="shared" si="1"/>
        <v>Zeitreihe_1</v>
      </c>
    </row>
    <row r="90" spans="1:27" x14ac:dyDescent="0.25">
      <c r="A90" s="19"/>
      <c r="B90" s="19"/>
      <c r="C90" s="19"/>
      <c r="D90" s="37"/>
      <c r="E90" s="19"/>
      <c r="F90" s="19"/>
      <c r="G90" s="19"/>
      <c r="H90" s="19"/>
      <c r="I90" s="19"/>
      <c r="J90" s="19"/>
      <c r="K90" s="18">
        <f>IF(D90&gt;A_Stammdaten!$B$12,0,SUM(E90,F90,H90,I90)-SUM(G90,J90))</f>
        <v>0</v>
      </c>
      <c r="L90" s="19"/>
      <c r="M90" s="19"/>
      <c r="N90" s="19"/>
      <c r="O90" s="19"/>
      <c r="AA90" s="23" t="str">
        <f t="shared" si="1"/>
        <v>Zeitreihe_1</v>
      </c>
    </row>
    <row r="91" spans="1:27" x14ac:dyDescent="0.25">
      <c r="A91" s="19"/>
      <c r="B91" s="19"/>
      <c r="C91" s="19"/>
      <c r="D91" s="37"/>
      <c r="E91" s="19"/>
      <c r="F91" s="19"/>
      <c r="G91" s="19"/>
      <c r="H91" s="19"/>
      <c r="I91" s="19"/>
      <c r="J91" s="19"/>
      <c r="K91" s="18">
        <f>IF(D91&gt;A_Stammdaten!$B$12,0,SUM(E91,F91,H91,I91)-SUM(G91,J91))</f>
        <v>0</v>
      </c>
      <c r="L91" s="19"/>
      <c r="M91" s="19"/>
      <c r="N91" s="19"/>
      <c r="O91" s="19"/>
      <c r="AA91" s="23" t="str">
        <f t="shared" si="1"/>
        <v>Zeitreihe_1</v>
      </c>
    </row>
    <row r="92" spans="1:27" x14ac:dyDescent="0.25">
      <c r="A92" s="19"/>
      <c r="B92" s="19"/>
      <c r="C92" s="19"/>
      <c r="D92" s="37"/>
      <c r="E92" s="19"/>
      <c r="F92" s="19"/>
      <c r="G92" s="19"/>
      <c r="H92" s="19"/>
      <c r="I92" s="19"/>
      <c r="J92" s="19"/>
      <c r="K92" s="18">
        <f>IF(D92&gt;A_Stammdaten!$B$12,0,SUM(E92,F92,H92,I92)-SUM(G92,J92))</f>
        <v>0</v>
      </c>
      <c r="L92" s="19"/>
      <c r="M92" s="19"/>
      <c r="N92" s="19"/>
      <c r="O92" s="19"/>
      <c r="AA92" s="23" t="str">
        <f t="shared" si="1"/>
        <v>Zeitreihe_1</v>
      </c>
    </row>
    <row r="93" spans="1:27" x14ac:dyDescent="0.25">
      <c r="A93" s="19"/>
      <c r="B93" s="19"/>
      <c r="C93" s="19"/>
      <c r="D93" s="37"/>
      <c r="E93" s="19"/>
      <c r="F93" s="19"/>
      <c r="G93" s="19"/>
      <c r="H93" s="19"/>
      <c r="I93" s="19"/>
      <c r="J93" s="19"/>
      <c r="K93" s="18">
        <f>IF(D93&gt;A_Stammdaten!$B$12,0,SUM(E93,F93,H93,I93)-SUM(G93,J93))</f>
        <v>0</v>
      </c>
      <c r="L93" s="19"/>
      <c r="M93" s="19"/>
      <c r="N93" s="19"/>
      <c r="O93" s="19"/>
      <c r="AA93" s="23" t="str">
        <f t="shared" si="1"/>
        <v>Zeitreihe_1</v>
      </c>
    </row>
    <row r="94" spans="1:27" x14ac:dyDescent="0.25">
      <c r="A94" s="19"/>
      <c r="B94" s="19"/>
      <c r="C94" s="19"/>
      <c r="D94" s="37"/>
      <c r="E94" s="19"/>
      <c r="F94" s="19"/>
      <c r="G94" s="19"/>
      <c r="H94" s="19"/>
      <c r="I94" s="19"/>
      <c r="J94" s="19"/>
      <c r="K94" s="18">
        <f>IF(D94&gt;A_Stammdaten!$B$12,0,SUM(E94,F94,H94,I94)-SUM(G94,J94))</f>
        <v>0</v>
      </c>
      <c r="L94" s="19"/>
      <c r="M94" s="19"/>
      <c r="N94" s="19"/>
      <c r="O94" s="19"/>
      <c r="AA94" s="23" t="str">
        <f t="shared" si="1"/>
        <v>Zeitreihe_1</v>
      </c>
    </row>
    <row r="95" spans="1:27" x14ac:dyDescent="0.25">
      <c r="A95" s="19"/>
      <c r="B95" s="19"/>
      <c r="C95" s="19"/>
      <c r="D95" s="37"/>
      <c r="E95" s="19"/>
      <c r="F95" s="19"/>
      <c r="G95" s="19"/>
      <c r="H95" s="19"/>
      <c r="I95" s="19"/>
      <c r="J95" s="19"/>
      <c r="K95" s="18">
        <f>IF(D95&gt;A_Stammdaten!$B$12,0,SUM(E95,F95,H95,I95)-SUM(G95,J95))</f>
        <v>0</v>
      </c>
      <c r="L95" s="19"/>
      <c r="M95" s="19"/>
      <c r="N95" s="19"/>
      <c r="O95" s="19"/>
      <c r="AA95" s="23" t="str">
        <f t="shared" si="1"/>
        <v>Zeitreihe_1</v>
      </c>
    </row>
    <row r="96" spans="1:27" x14ac:dyDescent="0.25">
      <c r="A96" s="19"/>
      <c r="B96" s="19"/>
      <c r="C96" s="19"/>
      <c r="D96" s="37"/>
      <c r="E96" s="19"/>
      <c r="F96" s="19"/>
      <c r="G96" s="19"/>
      <c r="H96" s="19"/>
      <c r="I96" s="19"/>
      <c r="J96" s="19"/>
      <c r="K96" s="18">
        <f>IF(D96&gt;A_Stammdaten!$B$12,0,SUM(E96,F96,H96,I96)-SUM(G96,J96))</f>
        <v>0</v>
      </c>
      <c r="L96" s="19"/>
      <c r="M96" s="19"/>
      <c r="N96" s="19"/>
      <c r="O96" s="19"/>
      <c r="AA96" s="23" t="str">
        <f t="shared" si="1"/>
        <v>Zeitreihe_1</v>
      </c>
    </row>
    <row r="97" spans="1:27" x14ac:dyDescent="0.25">
      <c r="A97" s="19"/>
      <c r="B97" s="19"/>
      <c r="C97" s="19"/>
      <c r="D97" s="37"/>
      <c r="E97" s="19"/>
      <c r="F97" s="19"/>
      <c r="G97" s="19"/>
      <c r="H97" s="19"/>
      <c r="I97" s="19"/>
      <c r="J97" s="19"/>
      <c r="K97" s="18">
        <f>IF(D97&gt;A_Stammdaten!$B$12,0,SUM(E97,F97,H97,I97)-SUM(G97,J97))</f>
        <v>0</v>
      </c>
      <c r="L97" s="19"/>
      <c r="M97" s="19"/>
      <c r="N97" s="19"/>
      <c r="O97" s="19"/>
      <c r="AA97" s="23" t="str">
        <f t="shared" si="1"/>
        <v>Zeitreihe_1</v>
      </c>
    </row>
    <row r="98" spans="1:27" x14ac:dyDescent="0.25">
      <c r="A98" s="19"/>
      <c r="B98" s="19"/>
      <c r="C98" s="19"/>
      <c r="D98" s="37"/>
      <c r="E98" s="19"/>
      <c r="F98" s="19"/>
      <c r="G98" s="19"/>
      <c r="H98" s="19"/>
      <c r="I98" s="19"/>
      <c r="J98" s="19"/>
      <c r="K98" s="18">
        <f>IF(D98&gt;A_Stammdaten!$B$12,0,SUM(E98,F98,H98,I98)-SUM(G98,J98))</f>
        <v>0</v>
      </c>
      <c r="L98" s="19"/>
      <c r="M98" s="19"/>
      <c r="N98" s="19"/>
      <c r="O98" s="19"/>
      <c r="AA98" s="23" t="str">
        <f t="shared" si="1"/>
        <v>Zeitreihe_1</v>
      </c>
    </row>
    <row r="99" spans="1:27" x14ac:dyDescent="0.25">
      <c r="A99" s="19"/>
      <c r="B99" s="19"/>
      <c r="C99" s="19"/>
      <c r="D99" s="37"/>
      <c r="E99" s="19"/>
      <c r="F99" s="19"/>
      <c r="G99" s="19"/>
      <c r="H99" s="19"/>
      <c r="I99" s="19"/>
      <c r="J99" s="19"/>
      <c r="K99" s="18"/>
      <c r="L99" s="19"/>
      <c r="M99" s="19"/>
      <c r="N99" s="19"/>
      <c r="O99" s="19"/>
      <c r="AA99" s="23"/>
    </row>
    <row r="100" spans="1:27" x14ac:dyDescent="0.25">
      <c r="A100" s="19"/>
      <c r="B100" s="19"/>
      <c r="C100" s="19"/>
      <c r="D100" s="37"/>
      <c r="E100" s="19"/>
      <c r="F100" s="19"/>
      <c r="G100" s="19"/>
      <c r="H100" s="19"/>
      <c r="I100" s="19"/>
      <c r="J100" s="19"/>
      <c r="K100" s="18"/>
      <c r="L100" s="19"/>
      <c r="M100" s="19"/>
      <c r="N100" s="19"/>
      <c r="O100" s="19"/>
      <c r="AA100" s="23"/>
    </row>
    <row r="101" spans="1:27" x14ac:dyDescent="0.25">
      <c r="A101" s="19"/>
      <c r="B101" s="19"/>
      <c r="C101" s="19"/>
      <c r="D101" s="37"/>
      <c r="E101" s="19"/>
      <c r="F101" s="19"/>
      <c r="G101" s="19"/>
      <c r="H101" s="19"/>
      <c r="I101" s="19"/>
      <c r="J101" s="19"/>
      <c r="K101" s="18"/>
      <c r="L101" s="19"/>
      <c r="M101" s="19"/>
      <c r="N101" s="19"/>
      <c r="O101" s="19"/>
      <c r="AA101" s="23"/>
    </row>
    <row r="102" spans="1:27" x14ac:dyDescent="0.25">
      <c r="A102" s="19"/>
      <c r="B102" s="19"/>
      <c r="C102" s="19"/>
      <c r="D102" s="37"/>
      <c r="E102" s="19"/>
      <c r="F102" s="19"/>
      <c r="G102" s="19"/>
      <c r="H102" s="19"/>
      <c r="I102" s="19"/>
      <c r="J102" s="19"/>
      <c r="K102" s="18"/>
      <c r="L102" s="19"/>
      <c r="M102" s="19"/>
      <c r="N102" s="19"/>
      <c r="O102" s="19"/>
      <c r="AA102" s="23"/>
    </row>
    <row r="103" spans="1:27" x14ac:dyDescent="0.25">
      <c r="A103" s="19"/>
      <c r="B103" s="19"/>
      <c r="C103" s="19"/>
      <c r="D103" s="37"/>
      <c r="E103" s="19"/>
      <c r="F103" s="19"/>
      <c r="G103" s="19"/>
      <c r="H103" s="19"/>
      <c r="I103" s="19"/>
      <c r="J103" s="19"/>
      <c r="K103" s="18">
        <f>IF(D103&gt;A_Stammdaten!$B$12,0,SUM(E103,F103,H103,I103)-SUM(G103,J103))</f>
        <v>0</v>
      </c>
      <c r="L103" s="19"/>
      <c r="M103" s="19"/>
      <c r="N103" s="19"/>
      <c r="O103" s="19"/>
      <c r="AA103" s="23" t="str">
        <f t="shared" si="1"/>
        <v>Zeitreihe_1</v>
      </c>
    </row>
    <row r="104" spans="1:27" x14ac:dyDescent="0.25">
      <c r="A104" s="19"/>
      <c r="B104" s="19"/>
      <c r="C104" s="19"/>
      <c r="D104" s="37"/>
      <c r="E104" s="19"/>
      <c r="F104" s="19"/>
      <c r="G104" s="19"/>
      <c r="H104" s="19"/>
      <c r="I104" s="19"/>
      <c r="J104" s="19"/>
      <c r="K104" s="18">
        <f>IF(D104&gt;A_Stammdaten!$B$12,0,SUM(E104,F104,H104,I104)-SUM(G104,J104))</f>
        <v>0</v>
      </c>
      <c r="L104" s="19"/>
      <c r="M104" s="19"/>
      <c r="N104" s="19"/>
      <c r="O104" s="19"/>
      <c r="AA104" s="23" t="str">
        <f t="shared" si="1"/>
        <v>Zeitreihe_1</v>
      </c>
    </row>
  </sheetData>
  <sheetProtection algorithmName="SHA-512" hashValue="tX9In6OiG6keJtI0Y37Dmc14W8ORNXk3zNT2KGxkBCAyB84NAXFPfI8XEE+tX3uif3T+XR8e45AZfbTxAvzQ8Q==" saltValue="6SQxSpL3ThP9l3Z2wlhvjw==" spinCount="100000" sheet="1" objects="1" scenarios="1" autoFilter="0"/>
  <dataValidations count="2">
    <dataValidation type="list" allowBlank="1" showInputMessage="1" showErrorMessage="1" sqref="B5:B104">
      <formula1>WAV_Positionen</formula1>
    </dataValidation>
    <dataValidation type="list" allowBlank="1" showInputMessage="1" showErrorMessage="1" sqref="D5:D104">
      <formula1>INDIRECT(AA5)</formula1>
    </dataValidation>
  </dataValidations>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A_Stammdaten!$A$16:$A$20</xm:f>
          </x14:formula1>
          <xm:sqref>A5:A104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C52"/>
  <sheetViews>
    <sheetView topLeftCell="A13" workbookViewId="0">
      <selection activeCell="G37" sqref="G37"/>
    </sheetView>
  </sheetViews>
  <sheetFormatPr baseColWidth="10" defaultRowHeight="15" x14ac:dyDescent="0.25"/>
  <cols>
    <col min="1" max="1" width="64.5703125" style="90" customWidth="1"/>
    <col min="2" max="2" width="7.7109375" style="90" customWidth="1"/>
    <col min="3" max="3" width="40.140625" style="90" customWidth="1"/>
    <col min="4" max="16384" width="11.42578125" style="90"/>
  </cols>
  <sheetData>
    <row r="1" spans="1:3" ht="18.75" x14ac:dyDescent="0.25">
      <c r="A1" s="116" t="s">
        <v>221</v>
      </c>
    </row>
    <row r="3" spans="1:3" ht="14.25" customHeight="1" x14ac:dyDescent="0.25">
      <c r="A3" s="163" t="s">
        <v>21</v>
      </c>
      <c r="B3" s="163" t="s">
        <v>197</v>
      </c>
      <c r="C3" s="163" t="s">
        <v>198</v>
      </c>
    </row>
    <row r="4" spans="1:3" x14ac:dyDescent="0.25">
      <c r="A4" s="165" t="s">
        <v>48</v>
      </c>
      <c r="B4" s="144" t="s">
        <v>199</v>
      </c>
      <c r="C4" s="164"/>
    </row>
    <row r="5" spans="1:3" x14ac:dyDescent="0.25">
      <c r="A5" s="165" t="s">
        <v>18</v>
      </c>
      <c r="B5" s="144" t="s">
        <v>199</v>
      </c>
      <c r="C5" s="164"/>
    </row>
    <row r="6" spans="1:3" x14ac:dyDescent="0.25">
      <c r="A6" s="165" t="s">
        <v>44</v>
      </c>
      <c r="B6" s="144" t="s">
        <v>199</v>
      </c>
      <c r="C6" s="164"/>
    </row>
    <row r="7" spans="1:3" x14ac:dyDescent="0.25">
      <c r="A7" s="165" t="s">
        <v>53</v>
      </c>
      <c r="B7" s="144" t="s">
        <v>199</v>
      </c>
      <c r="C7" s="164"/>
    </row>
    <row r="8" spans="1:3" x14ac:dyDescent="0.25">
      <c r="A8" s="165" t="s">
        <v>30</v>
      </c>
      <c r="B8" s="144" t="s">
        <v>199</v>
      </c>
      <c r="C8" s="164"/>
    </row>
    <row r="9" spans="1:3" x14ac:dyDescent="0.25">
      <c r="A9" s="165" t="s">
        <v>46</v>
      </c>
      <c r="B9" s="144" t="s">
        <v>199</v>
      </c>
      <c r="C9" s="164"/>
    </row>
    <row r="10" spans="1:3" x14ac:dyDescent="0.25">
      <c r="A10" s="165" t="s">
        <v>31</v>
      </c>
      <c r="B10" s="144" t="s">
        <v>199</v>
      </c>
      <c r="C10" s="164"/>
    </row>
    <row r="11" spans="1:3" x14ac:dyDescent="0.25">
      <c r="A11" s="165" t="s">
        <v>50</v>
      </c>
      <c r="B11" s="144" t="s">
        <v>199</v>
      </c>
      <c r="C11" s="164"/>
    </row>
    <row r="12" spans="1:3" x14ac:dyDescent="0.25">
      <c r="A12" s="165" t="s">
        <v>40</v>
      </c>
      <c r="B12" s="144" t="s">
        <v>199</v>
      </c>
      <c r="C12" s="164"/>
    </row>
    <row r="13" spans="1:3" x14ac:dyDescent="0.25">
      <c r="A13" s="165" t="s">
        <v>26</v>
      </c>
      <c r="B13" s="144" t="s">
        <v>199</v>
      </c>
      <c r="C13" s="164"/>
    </row>
    <row r="14" spans="1:3" x14ac:dyDescent="0.25">
      <c r="A14" s="165" t="s">
        <v>25</v>
      </c>
      <c r="B14" s="144" t="s">
        <v>199</v>
      </c>
      <c r="C14" s="164"/>
    </row>
    <row r="15" spans="1:3" x14ac:dyDescent="0.25">
      <c r="A15" s="165" t="s">
        <v>23</v>
      </c>
      <c r="B15" s="144" t="s">
        <v>199</v>
      </c>
      <c r="C15" s="164"/>
    </row>
    <row r="16" spans="1:3" x14ac:dyDescent="0.25">
      <c r="A16" s="165" t="s">
        <v>28</v>
      </c>
      <c r="B16" s="144" t="s">
        <v>199</v>
      </c>
      <c r="C16" s="164"/>
    </row>
    <row r="17" spans="1:3" x14ac:dyDescent="0.25">
      <c r="A17" s="165" t="s">
        <v>35</v>
      </c>
      <c r="B17" s="144" t="s">
        <v>199</v>
      </c>
      <c r="C17" s="164"/>
    </row>
    <row r="18" spans="1:3" x14ac:dyDescent="0.25">
      <c r="A18" s="165" t="s">
        <v>27</v>
      </c>
      <c r="B18" s="144" t="s">
        <v>199</v>
      </c>
      <c r="C18" s="164"/>
    </row>
    <row r="19" spans="1:3" x14ac:dyDescent="0.25">
      <c r="A19" s="165" t="s">
        <v>42</v>
      </c>
      <c r="B19" s="144" t="s">
        <v>199</v>
      </c>
      <c r="C19" s="164"/>
    </row>
    <row r="20" spans="1:3" x14ac:dyDescent="0.25">
      <c r="A20" s="165" t="s">
        <v>32</v>
      </c>
      <c r="B20" s="144" t="s">
        <v>199</v>
      </c>
      <c r="C20" s="164"/>
    </row>
    <row r="21" spans="1:3" x14ac:dyDescent="0.25">
      <c r="A21" s="165" t="s">
        <v>38</v>
      </c>
      <c r="B21" s="144" t="s">
        <v>199</v>
      </c>
      <c r="C21" s="164"/>
    </row>
    <row r="22" spans="1:3" x14ac:dyDescent="0.25">
      <c r="A22" s="165" t="s">
        <v>51</v>
      </c>
      <c r="B22" s="144" t="s">
        <v>199</v>
      </c>
      <c r="C22" s="164"/>
    </row>
    <row r="23" spans="1:3" x14ac:dyDescent="0.25">
      <c r="A23" s="165" t="s">
        <v>49</v>
      </c>
      <c r="B23" s="144" t="s">
        <v>199</v>
      </c>
      <c r="C23" s="164"/>
    </row>
    <row r="24" spans="1:3" x14ac:dyDescent="0.25">
      <c r="A24" s="165" t="s">
        <v>33</v>
      </c>
      <c r="B24" s="144" t="s">
        <v>199</v>
      </c>
      <c r="C24" s="164"/>
    </row>
    <row r="25" spans="1:3" x14ac:dyDescent="0.25">
      <c r="A25" s="165" t="s">
        <v>39</v>
      </c>
      <c r="B25" s="144" t="s">
        <v>199</v>
      </c>
      <c r="C25" s="164"/>
    </row>
    <row r="26" spans="1:3" x14ac:dyDescent="0.25">
      <c r="A26" s="165" t="s">
        <v>45</v>
      </c>
      <c r="B26" s="144" t="s">
        <v>199</v>
      </c>
      <c r="C26" s="164"/>
    </row>
    <row r="27" spans="1:3" x14ac:dyDescent="0.25">
      <c r="A27" s="165" t="s">
        <v>36</v>
      </c>
      <c r="B27" s="144" t="s">
        <v>199</v>
      </c>
      <c r="C27" s="164"/>
    </row>
    <row r="28" spans="1:3" x14ac:dyDescent="0.25">
      <c r="A28" s="165" t="s">
        <v>61</v>
      </c>
      <c r="B28" s="144" t="s">
        <v>199</v>
      </c>
      <c r="C28" s="164"/>
    </row>
    <row r="29" spans="1:3" x14ac:dyDescent="0.25">
      <c r="A29" s="165" t="s">
        <v>60</v>
      </c>
      <c r="B29" s="144" t="s">
        <v>199</v>
      </c>
      <c r="C29" s="164"/>
    </row>
    <row r="30" spans="1:3" x14ac:dyDescent="0.25">
      <c r="A30" s="165" t="s">
        <v>62</v>
      </c>
      <c r="B30" s="144" t="s">
        <v>199</v>
      </c>
      <c r="C30" s="164"/>
    </row>
    <row r="31" spans="1:3" x14ac:dyDescent="0.25">
      <c r="A31" s="165" t="s">
        <v>63</v>
      </c>
      <c r="B31" s="144" t="s">
        <v>199</v>
      </c>
      <c r="C31" s="164"/>
    </row>
    <row r="32" spans="1:3" x14ac:dyDescent="0.25">
      <c r="A32" s="165" t="s">
        <v>58</v>
      </c>
      <c r="B32" s="144" t="s">
        <v>199</v>
      </c>
      <c r="C32" s="164"/>
    </row>
    <row r="33" spans="1:3" x14ac:dyDescent="0.25">
      <c r="A33" s="165" t="s">
        <v>59</v>
      </c>
      <c r="B33" s="144" t="s">
        <v>199</v>
      </c>
      <c r="C33" s="164"/>
    </row>
    <row r="34" spans="1:3" x14ac:dyDescent="0.25">
      <c r="A34" s="165" t="s">
        <v>56</v>
      </c>
      <c r="B34" s="144" t="s">
        <v>199</v>
      </c>
      <c r="C34" s="164"/>
    </row>
    <row r="35" spans="1:3" x14ac:dyDescent="0.25">
      <c r="A35" s="165" t="s">
        <v>57</v>
      </c>
      <c r="B35" s="144" t="s">
        <v>199</v>
      </c>
      <c r="C35" s="164"/>
    </row>
    <row r="36" spans="1:3" x14ac:dyDescent="0.25">
      <c r="A36" s="165" t="s">
        <v>54</v>
      </c>
      <c r="B36" s="144" t="s">
        <v>199</v>
      </c>
      <c r="C36" s="164"/>
    </row>
    <row r="37" spans="1:3" x14ac:dyDescent="0.25">
      <c r="A37" s="165" t="s">
        <v>55</v>
      </c>
      <c r="B37" s="144" t="s">
        <v>199</v>
      </c>
      <c r="C37" s="164"/>
    </row>
    <row r="38" spans="1:3" x14ac:dyDescent="0.25">
      <c r="A38" s="165" t="s">
        <v>43</v>
      </c>
      <c r="B38" s="144" t="s">
        <v>199</v>
      </c>
      <c r="C38" s="164"/>
    </row>
    <row r="39" spans="1:3" x14ac:dyDescent="0.25">
      <c r="A39" s="165" t="s">
        <v>47</v>
      </c>
      <c r="B39" s="144" t="s">
        <v>199</v>
      </c>
      <c r="C39" s="164"/>
    </row>
    <row r="40" spans="1:3" x14ac:dyDescent="0.25">
      <c r="A40" s="165" t="s">
        <v>37</v>
      </c>
      <c r="B40" s="144" t="s">
        <v>199</v>
      </c>
      <c r="C40" s="164"/>
    </row>
    <row r="41" spans="1:3" x14ac:dyDescent="0.25">
      <c r="A41" s="165" t="s">
        <v>64</v>
      </c>
      <c r="B41" s="144" t="s">
        <v>199</v>
      </c>
      <c r="C41" s="164"/>
    </row>
    <row r="42" spans="1:3" x14ac:dyDescent="0.25">
      <c r="A42" s="165" t="s">
        <v>29</v>
      </c>
      <c r="B42" s="144" t="s">
        <v>199</v>
      </c>
      <c r="C42" s="164"/>
    </row>
    <row r="43" spans="1:3" x14ac:dyDescent="0.25">
      <c r="A43" s="165" t="s">
        <v>52</v>
      </c>
      <c r="B43" s="144" t="s">
        <v>199</v>
      </c>
      <c r="C43" s="164"/>
    </row>
    <row r="44" spans="1:3" x14ac:dyDescent="0.25">
      <c r="A44" s="165" t="s">
        <v>34</v>
      </c>
      <c r="B44" s="144" t="s">
        <v>199</v>
      </c>
      <c r="C44" s="164"/>
    </row>
    <row r="45" spans="1:3" x14ac:dyDescent="0.25">
      <c r="A45" s="165" t="s">
        <v>24</v>
      </c>
      <c r="B45" s="144" t="s">
        <v>199</v>
      </c>
      <c r="C45" s="164"/>
    </row>
    <row r="46" spans="1:3" x14ac:dyDescent="0.25">
      <c r="A46" s="165" t="s">
        <v>41</v>
      </c>
      <c r="B46" s="144" t="s">
        <v>199</v>
      </c>
      <c r="C46" s="164"/>
    </row>
    <row r="47" spans="1:3" x14ac:dyDescent="0.25">
      <c r="A47" s="165" t="s">
        <v>13</v>
      </c>
      <c r="B47" s="166" t="s">
        <v>200</v>
      </c>
      <c r="C47" s="164"/>
    </row>
    <row r="48" spans="1:3" x14ac:dyDescent="0.25">
      <c r="A48" s="165" t="s">
        <v>71</v>
      </c>
      <c r="B48" s="166" t="s">
        <v>200</v>
      </c>
      <c r="C48" s="164"/>
    </row>
    <row r="49" spans="1:3" x14ac:dyDescent="0.25">
      <c r="A49" s="165" t="s">
        <v>72</v>
      </c>
      <c r="B49" s="166" t="s">
        <v>200</v>
      </c>
      <c r="C49" s="164"/>
    </row>
    <row r="50" spans="1:3" x14ac:dyDescent="0.25">
      <c r="A50" s="165" t="s">
        <v>7</v>
      </c>
      <c r="B50" s="166" t="s">
        <v>200</v>
      </c>
      <c r="C50" s="164"/>
    </row>
    <row r="51" spans="1:3" x14ac:dyDescent="0.25">
      <c r="A51" s="165" t="s">
        <v>76</v>
      </c>
      <c r="B51" s="166" t="s">
        <v>200</v>
      </c>
      <c r="C51" s="164"/>
    </row>
    <row r="52" spans="1:3" x14ac:dyDescent="0.25">
      <c r="A52" s="165" t="s">
        <v>12</v>
      </c>
      <c r="B52" s="166" t="s">
        <v>200</v>
      </c>
      <c r="C52" s="164"/>
    </row>
  </sheetData>
  <autoFilter ref="A3:C3"/>
  <pageMargins left="0.7" right="0.7" top="0.78740157499999996" bottom="0.78740157499999996"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'Q:\RKTH\01_Verfahren\02_KKAuf\KKAuf_2022\01_KKAuf_2022_S\01_KKAuf_2022_S_Prüftool\[01_210503_LRB_S_EHB_KKAuf22_INTERN.xlsx]Listen'!#REF!</xm:f>
          </x14:formula1>
          <xm:sqref>C52</xm:sqref>
        </x14:dataValidation>
        <x14:dataValidation type="list" allowBlank="1" showInputMessage="1" showErrorMessage="1">
          <x14:formula1>
            <xm:f>Listen!$L$2:$L$15</xm:f>
          </x14:formula1>
          <xm:sqref>C4:C51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5" tint="0.39997558519241921"/>
  </sheetPr>
  <dimension ref="A1:AMJ39"/>
  <sheetViews>
    <sheetView workbookViewId="0">
      <selection activeCell="H29" sqref="H29"/>
    </sheetView>
  </sheetViews>
  <sheetFormatPr baseColWidth="10" defaultColWidth="11.42578125" defaultRowHeight="15" x14ac:dyDescent="0.25"/>
  <cols>
    <col min="1" max="1" width="24.5703125" style="85" customWidth="1"/>
    <col min="2" max="2" width="19" style="85" customWidth="1"/>
    <col min="3" max="3" width="108" style="85" customWidth="1"/>
    <col min="4" max="4" width="16.140625" style="85" customWidth="1"/>
    <col min="5" max="5" width="12.42578125" style="86" customWidth="1"/>
    <col min="6" max="1024" width="11.5703125" style="85" customWidth="1"/>
    <col min="1025" max="16384" width="11.42578125" style="90"/>
  </cols>
  <sheetData>
    <row r="1" spans="1:1024" ht="18.75" x14ac:dyDescent="0.3">
      <c r="A1" s="84" t="s">
        <v>222</v>
      </c>
      <c r="B1" s="84"/>
    </row>
    <row r="3" spans="1:1024" x14ac:dyDescent="0.25">
      <c r="A3" s="106" t="s">
        <v>77</v>
      </c>
      <c r="B3" s="106" t="s">
        <v>135</v>
      </c>
      <c r="C3" s="106" t="s">
        <v>136</v>
      </c>
    </row>
    <row r="4" spans="1:1024" ht="15.75" x14ac:dyDescent="0.25">
      <c r="A4" s="110" t="s">
        <v>137</v>
      </c>
      <c r="B4" s="111"/>
      <c r="C4" s="112"/>
      <c r="E4" s="87" t="s">
        <v>137</v>
      </c>
      <c r="F4" s="88"/>
    </row>
    <row r="5" spans="1:1024" ht="15.75" x14ac:dyDescent="0.25">
      <c r="A5" s="110" t="s">
        <v>137</v>
      </c>
      <c r="B5" s="111"/>
      <c r="C5" s="112"/>
      <c r="E5" s="87" t="s">
        <v>133</v>
      </c>
      <c r="F5" s="88"/>
    </row>
    <row r="6" spans="1:1024" ht="15.75" x14ac:dyDescent="0.25">
      <c r="A6" s="110" t="s">
        <v>137</v>
      </c>
      <c r="B6" s="111"/>
      <c r="C6" s="112"/>
      <c r="E6" s="87" t="s">
        <v>138</v>
      </c>
      <c r="F6" s="88"/>
    </row>
    <row r="7" spans="1:1024" ht="15.75" x14ac:dyDescent="0.25">
      <c r="A7" s="110" t="s">
        <v>137</v>
      </c>
      <c r="B7" s="111"/>
      <c r="C7" s="112"/>
      <c r="E7" s="87" t="s">
        <v>134</v>
      </c>
      <c r="F7" s="88"/>
    </row>
    <row r="8" spans="1:1024" ht="15.75" x14ac:dyDescent="0.25">
      <c r="A8" s="110" t="s">
        <v>137</v>
      </c>
      <c r="B8" s="111"/>
      <c r="C8" s="112"/>
      <c r="E8" s="87" t="s">
        <v>139</v>
      </c>
      <c r="F8" s="88"/>
    </row>
    <row r="9" spans="1:1024" ht="15.75" x14ac:dyDescent="0.25">
      <c r="A9" s="110" t="s">
        <v>137</v>
      </c>
      <c r="B9" s="111"/>
      <c r="C9" s="112"/>
      <c r="E9" s="87" t="s">
        <v>130</v>
      </c>
      <c r="F9" s="88"/>
    </row>
    <row r="10" spans="1:1024" ht="15.75" x14ac:dyDescent="0.25">
      <c r="A10" s="110" t="s">
        <v>137</v>
      </c>
      <c r="B10" s="111"/>
      <c r="C10" s="112"/>
      <c r="D10" s="90"/>
      <c r="E10" s="87"/>
      <c r="F10" s="88"/>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90"/>
      <c r="CD10" s="90"/>
      <c r="CE10" s="90"/>
      <c r="CF10" s="90"/>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0"/>
      <c r="EG10" s="90"/>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0"/>
      <c r="FZ10" s="90"/>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0"/>
      <c r="HS10" s="90"/>
      <c r="HT10" s="90"/>
      <c r="HU10" s="90"/>
      <c r="HV10" s="90"/>
      <c r="HW10" s="90"/>
      <c r="HX10" s="90"/>
      <c r="HY10" s="90"/>
      <c r="HZ10" s="90"/>
      <c r="IA10" s="90"/>
      <c r="IB10" s="90"/>
      <c r="IC10" s="90"/>
      <c r="ID10" s="90"/>
      <c r="IE10" s="90"/>
      <c r="IF10" s="90"/>
      <c r="IG10" s="90"/>
      <c r="IH10" s="90"/>
      <c r="II10" s="90"/>
      <c r="IJ10" s="90"/>
      <c r="IK10" s="90"/>
      <c r="IL10" s="90"/>
      <c r="IM10" s="90"/>
      <c r="IN10" s="90"/>
      <c r="IO10" s="90"/>
      <c r="IP10" s="90"/>
      <c r="IQ10" s="90"/>
      <c r="IR10" s="90"/>
      <c r="IS10" s="90"/>
      <c r="IT10" s="90"/>
      <c r="IU10" s="90"/>
      <c r="IV10" s="90"/>
      <c r="IW10" s="90"/>
      <c r="IX10" s="90"/>
      <c r="IY10" s="90"/>
      <c r="IZ10" s="90"/>
      <c r="JA10" s="90"/>
      <c r="JB10" s="90"/>
      <c r="JC10" s="90"/>
      <c r="JD10" s="90"/>
      <c r="JE10" s="90"/>
      <c r="JF10" s="90"/>
      <c r="JG10" s="90"/>
      <c r="JH10" s="90"/>
      <c r="JI10" s="90"/>
      <c r="JJ10" s="90"/>
      <c r="JK10" s="90"/>
      <c r="JL10" s="90"/>
      <c r="JM10" s="90"/>
      <c r="JN10" s="90"/>
      <c r="JO10" s="90"/>
      <c r="JP10" s="90"/>
      <c r="JQ10" s="90"/>
      <c r="JR10" s="90"/>
      <c r="JS10" s="90"/>
      <c r="JT10" s="90"/>
      <c r="JU10" s="90"/>
      <c r="JV10" s="90"/>
      <c r="JW10" s="90"/>
      <c r="JX10" s="90"/>
      <c r="JY10" s="90"/>
      <c r="JZ10" s="90"/>
      <c r="KA10" s="90"/>
      <c r="KB10" s="90"/>
      <c r="KC10" s="90"/>
      <c r="KD10" s="90"/>
      <c r="KE10" s="90"/>
      <c r="KF10" s="90"/>
      <c r="KG10" s="90"/>
      <c r="KH10" s="90"/>
      <c r="KI10" s="90"/>
      <c r="KJ10" s="90"/>
      <c r="KK10" s="90"/>
      <c r="KL10" s="90"/>
      <c r="KM10" s="90"/>
      <c r="KN10" s="90"/>
      <c r="KO10" s="90"/>
      <c r="KP10" s="90"/>
      <c r="KQ10" s="90"/>
      <c r="KR10" s="90"/>
      <c r="KS10" s="90"/>
      <c r="KT10" s="90"/>
      <c r="KU10" s="90"/>
      <c r="KV10" s="90"/>
      <c r="KW10" s="90"/>
      <c r="KX10" s="90"/>
      <c r="KY10" s="90"/>
      <c r="KZ10" s="90"/>
      <c r="LA10" s="90"/>
      <c r="LB10" s="90"/>
      <c r="LC10" s="90"/>
      <c r="LD10" s="90"/>
      <c r="LE10" s="90"/>
      <c r="LF10" s="90"/>
      <c r="LG10" s="90"/>
      <c r="LH10" s="90"/>
      <c r="LI10" s="90"/>
      <c r="LJ10" s="90"/>
      <c r="LK10" s="90"/>
      <c r="LL10" s="90"/>
      <c r="LM10" s="90"/>
      <c r="LN10" s="90"/>
      <c r="LO10" s="90"/>
      <c r="LP10" s="90"/>
      <c r="LQ10" s="90"/>
      <c r="LR10" s="90"/>
      <c r="LS10" s="90"/>
      <c r="LT10" s="90"/>
      <c r="LU10" s="90"/>
      <c r="LV10" s="90"/>
      <c r="LW10" s="90"/>
      <c r="LX10" s="90"/>
      <c r="LY10" s="90"/>
      <c r="LZ10" s="90"/>
      <c r="MA10" s="90"/>
      <c r="MB10" s="90"/>
      <c r="MC10" s="90"/>
      <c r="MD10" s="90"/>
      <c r="ME10" s="90"/>
      <c r="MF10" s="90"/>
      <c r="MG10" s="90"/>
      <c r="MH10" s="90"/>
      <c r="MI10" s="90"/>
      <c r="MJ10" s="90"/>
      <c r="MK10" s="90"/>
      <c r="ML10" s="90"/>
      <c r="MM10" s="90"/>
      <c r="MN10" s="90"/>
      <c r="MO10" s="90"/>
      <c r="MP10" s="90"/>
      <c r="MQ10" s="90"/>
      <c r="MR10" s="90"/>
      <c r="MS10" s="90"/>
      <c r="MT10" s="90"/>
      <c r="MU10" s="90"/>
      <c r="MV10" s="90"/>
      <c r="MW10" s="90"/>
      <c r="MX10" s="90"/>
      <c r="MY10" s="90"/>
      <c r="MZ10" s="90"/>
      <c r="NA10" s="90"/>
      <c r="NB10" s="90"/>
      <c r="NC10" s="90"/>
      <c r="ND10" s="90"/>
      <c r="NE10" s="90"/>
      <c r="NF10" s="90"/>
      <c r="NG10" s="90"/>
      <c r="NH10" s="90"/>
      <c r="NI10" s="90"/>
      <c r="NJ10" s="90"/>
      <c r="NK10" s="90"/>
      <c r="NL10" s="90"/>
      <c r="NM10" s="90"/>
      <c r="NN10" s="90"/>
      <c r="NO10" s="90"/>
      <c r="NP10" s="90"/>
      <c r="NQ10" s="90"/>
      <c r="NR10" s="90"/>
      <c r="NS10" s="90"/>
      <c r="NT10" s="90"/>
      <c r="NU10" s="90"/>
      <c r="NV10" s="90"/>
      <c r="NW10" s="90"/>
      <c r="NX10" s="90"/>
      <c r="NY10" s="90"/>
      <c r="NZ10" s="90"/>
      <c r="OA10" s="90"/>
      <c r="OB10" s="90"/>
      <c r="OC10" s="90"/>
      <c r="OD10" s="90"/>
      <c r="OE10" s="90"/>
      <c r="OF10" s="90"/>
      <c r="OG10" s="90"/>
      <c r="OH10" s="90"/>
      <c r="OI10" s="90"/>
      <c r="OJ10" s="90"/>
      <c r="OK10" s="90"/>
      <c r="OL10" s="90"/>
      <c r="OM10" s="90"/>
      <c r="ON10" s="90"/>
      <c r="OO10" s="90"/>
      <c r="OP10" s="90"/>
      <c r="OQ10" s="90"/>
      <c r="OR10" s="90"/>
      <c r="OS10" s="90"/>
      <c r="OT10" s="90"/>
      <c r="OU10" s="90"/>
      <c r="OV10" s="90"/>
      <c r="OW10" s="90"/>
      <c r="OX10" s="90"/>
      <c r="OY10" s="90"/>
      <c r="OZ10" s="90"/>
      <c r="PA10" s="90"/>
      <c r="PB10" s="90"/>
      <c r="PC10" s="90"/>
      <c r="PD10" s="90"/>
      <c r="PE10" s="90"/>
      <c r="PF10" s="90"/>
      <c r="PG10" s="90"/>
      <c r="PH10" s="90"/>
      <c r="PI10" s="90"/>
      <c r="PJ10" s="90"/>
      <c r="PK10" s="90"/>
      <c r="PL10" s="90"/>
      <c r="PM10" s="90"/>
      <c r="PN10" s="90"/>
      <c r="PO10" s="90"/>
      <c r="PP10" s="90"/>
      <c r="PQ10" s="90"/>
      <c r="PR10" s="90"/>
      <c r="PS10" s="90"/>
      <c r="PT10" s="90"/>
      <c r="PU10" s="90"/>
      <c r="PV10" s="90"/>
      <c r="PW10" s="90"/>
      <c r="PX10" s="90"/>
      <c r="PY10" s="90"/>
      <c r="PZ10" s="90"/>
      <c r="QA10" s="90"/>
      <c r="QB10" s="90"/>
      <c r="QC10" s="90"/>
      <c r="QD10" s="90"/>
      <c r="QE10" s="90"/>
      <c r="QF10" s="90"/>
      <c r="QG10" s="90"/>
      <c r="QH10" s="90"/>
      <c r="QI10" s="90"/>
      <c r="QJ10" s="90"/>
      <c r="QK10" s="90"/>
      <c r="QL10" s="90"/>
      <c r="QM10" s="90"/>
      <c r="QN10" s="90"/>
      <c r="QO10" s="90"/>
      <c r="QP10" s="90"/>
      <c r="QQ10" s="90"/>
      <c r="QR10" s="90"/>
      <c r="QS10" s="90"/>
      <c r="QT10" s="90"/>
      <c r="QU10" s="90"/>
      <c r="QV10" s="90"/>
      <c r="QW10" s="90"/>
      <c r="QX10" s="90"/>
      <c r="QY10" s="90"/>
      <c r="QZ10" s="90"/>
      <c r="RA10" s="90"/>
      <c r="RB10" s="90"/>
      <c r="RC10" s="90"/>
      <c r="RD10" s="90"/>
      <c r="RE10" s="90"/>
      <c r="RF10" s="90"/>
      <c r="RG10" s="90"/>
      <c r="RH10" s="90"/>
      <c r="RI10" s="90"/>
      <c r="RJ10" s="90"/>
      <c r="RK10" s="90"/>
      <c r="RL10" s="90"/>
      <c r="RM10" s="90"/>
      <c r="RN10" s="90"/>
      <c r="RO10" s="90"/>
      <c r="RP10" s="90"/>
      <c r="RQ10" s="90"/>
      <c r="RR10" s="90"/>
      <c r="RS10" s="90"/>
      <c r="RT10" s="90"/>
      <c r="RU10" s="90"/>
      <c r="RV10" s="90"/>
      <c r="RW10" s="90"/>
      <c r="RX10" s="90"/>
      <c r="RY10" s="90"/>
      <c r="RZ10" s="90"/>
      <c r="SA10" s="90"/>
      <c r="SB10" s="90"/>
      <c r="SC10" s="90"/>
      <c r="SD10" s="90"/>
      <c r="SE10" s="90"/>
      <c r="SF10" s="90"/>
      <c r="SG10" s="90"/>
      <c r="SH10" s="90"/>
      <c r="SI10" s="90"/>
      <c r="SJ10" s="90"/>
      <c r="SK10" s="90"/>
      <c r="SL10" s="90"/>
      <c r="SM10" s="90"/>
      <c r="SN10" s="90"/>
      <c r="SO10" s="90"/>
      <c r="SP10" s="90"/>
      <c r="SQ10" s="90"/>
      <c r="SR10" s="90"/>
      <c r="SS10" s="90"/>
      <c r="ST10" s="90"/>
      <c r="SU10" s="90"/>
      <c r="SV10" s="90"/>
      <c r="SW10" s="90"/>
      <c r="SX10" s="90"/>
      <c r="SY10" s="90"/>
      <c r="SZ10" s="90"/>
      <c r="TA10" s="90"/>
      <c r="TB10" s="90"/>
      <c r="TC10" s="90"/>
      <c r="TD10" s="90"/>
      <c r="TE10" s="90"/>
      <c r="TF10" s="90"/>
      <c r="TG10" s="90"/>
      <c r="TH10" s="90"/>
      <c r="TI10" s="90"/>
      <c r="TJ10" s="90"/>
      <c r="TK10" s="90"/>
      <c r="TL10" s="90"/>
      <c r="TM10" s="90"/>
      <c r="TN10" s="90"/>
      <c r="TO10" s="90"/>
      <c r="TP10" s="90"/>
      <c r="TQ10" s="90"/>
      <c r="TR10" s="90"/>
      <c r="TS10" s="90"/>
      <c r="TT10" s="90"/>
      <c r="TU10" s="90"/>
      <c r="TV10" s="90"/>
      <c r="TW10" s="90"/>
      <c r="TX10" s="90"/>
      <c r="TY10" s="90"/>
      <c r="TZ10" s="90"/>
      <c r="UA10" s="90"/>
      <c r="UB10" s="90"/>
      <c r="UC10" s="90"/>
      <c r="UD10" s="90"/>
      <c r="UE10" s="90"/>
      <c r="UF10" s="90"/>
      <c r="UG10" s="90"/>
      <c r="UH10" s="90"/>
      <c r="UI10" s="90"/>
      <c r="UJ10" s="90"/>
      <c r="UK10" s="90"/>
      <c r="UL10" s="90"/>
      <c r="UM10" s="90"/>
      <c r="UN10" s="90"/>
      <c r="UO10" s="90"/>
      <c r="UP10" s="90"/>
      <c r="UQ10" s="90"/>
      <c r="UR10" s="90"/>
      <c r="US10" s="90"/>
      <c r="UT10" s="90"/>
      <c r="UU10" s="90"/>
      <c r="UV10" s="90"/>
      <c r="UW10" s="90"/>
      <c r="UX10" s="90"/>
      <c r="UY10" s="90"/>
      <c r="UZ10" s="90"/>
      <c r="VA10" s="90"/>
      <c r="VB10" s="90"/>
      <c r="VC10" s="90"/>
      <c r="VD10" s="90"/>
      <c r="VE10" s="90"/>
      <c r="VF10" s="90"/>
      <c r="VG10" s="90"/>
      <c r="VH10" s="90"/>
      <c r="VI10" s="90"/>
      <c r="VJ10" s="90"/>
      <c r="VK10" s="90"/>
      <c r="VL10" s="90"/>
      <c r="VM10" s="90"/>
      <c r="VN10" s="90"/>
      <c r="VO10" s="90"/>
      <c r="VP10" s="90"/>
      <c r="VQ10" s="90"/>
      <c r="VR10" s="90"/>
      <c r="VS10" s="90"/>
      <c r="VT10" s="90"/>
      <c r="VU10" s="90"/>
      <c r="VV10" s="90"/>
      <c r="VW10" s="90"/>
      <c r="VX10" s="90"/>
      <c r="VY10" s="90"/>
      <c r="VZ10" s="90"/>
      <c r="WA10" s="90"/>
      <c r="WB10" s="90"/>
      <c r="WC10" s="90"/>
      <c r="WD10" s="90"/>
      <c r="WE10" s="90"/>
      <c r="WF10" s="90"/>
      <c r="WG10" s="90"/>
      <c r="WH10" s="90"/>
      <c r="WI10" s="90"/>
      <c r="WJ10" s="90"/>
      <c r="WK10" s="90"/>
      <c r="WL10" s="90"/>
      <c r="WM10" s="90"/>
      <c r="WN10" s="90"/>
      <c r="WO10" s="90"/>
      <c r="WP10" s="90"/>
      <c r="WQ10" s="90"/>
      <c r="WR10" s="90"/>
      <c r="WS10" s="90"/>
      <c r="WT10" s="90"/>
      <c r="WU10" s="90"/>
      <c r="WV10" s="90"/>
      <c r="WW10" s="90"/>
      <c r="WX10" s="90"/>
      <c r="WY10" s="90"/>
      <c r="WZ10" s="90"/>
      <c r="XA10" s="90"/>
      <c r="XB10" s="90"/>
      <c r="XC10" s="90"/>
      <c r="XD10" s="90"/>
      <c r="XE10" s="90"/>
      <c r="XF10" s="90"/>
      <c r="XG10" s="90"/>
      <c r="XH10" s="90"/>
      <c r="XI10" s="90"/>
      <c r="XJ10" s="90"/>
      <c r="XK10" s="90"/>
      <c r="XL10" s="90"/>
      <c r="XM10" s="90"/>
      <c r="XN10" s="90"/>
      <c r="XO10" s="90"/>
      <c r="XP10" s="90"/>
      <c r="XQ10" s="90"/>
      <c r="XR10" s="90"/>
      <c r="XS10" s="90"/>
      <c r="XT10" s="90"/>
      <c r="XU10" s="90"/>
      <c r="XV10" s="90"/>
      <c r="XW10" s="90"/>
      <c r="XX10" s="90"/>
      <c r="XY10" s="90"/>
      <c r="XZ10" s="90"/>
      <c r="YA10" s="90"/>
      <c r="YB10" s="90"/>
      <c r="YC10" s="90"/>
      <c r="YD10" s="90"/>
      <c r="YE10" s="90"/>
      <c r="YF10" s="90"/>
      <c r="YG10" s="90"/>
      <c r="YH10" s="90"/>
      <c r="YI10" s="90"/>
      <c r="YJ10" s="90"/>
      <c r="YK10" s="90"/>
      <c r="YL10" s="90"/>
      <c r="YM10" s="90"/>
      <c r="YN10" s="90"/>
      <c r="YO10" s="90"/>
      <c r="YP10" s="90"/>
      <c r="YQ10" s="90"/>
      <c r="YR10" s="90"/>
      <c r="YS10" s="90"/>
      <c r="YT10" s="90"/>
      <c r="YU10" s="90"/>
      <c r="YV10" s="90"/>
      <c r="YW10" s="90"/>
      <c r="YX10" s="90"/>
      <c r="YY10" s="90"/>
      <c r="YZ10" s="90"/>
      <c r="ZA10" s="90"/>
      <c r="ZB10" s="90"/>
      <c r="ZC10" s="90"/>
      <c r="ZD10" s="90"/>
      <c r="ZE10" s="90"/>
      <c r="ZF10" s="90"/>
      <c r="ZG10" s="90"/>
      <c r="ZH10" s="90"/>
      <c r="ZI10" s="90"/>
      <c r="ZJ10" s="90"/>
      <c r="ZK10" s="90"/>
      <c r="ZL10" s="90"/>
      <c r="ZM10" s="90"/>
      <c r="ZN10" s="90"/>
      <c r="ZO10" s="90"/>
      <c r="ZP10" s="90"/>
      <c r="ZQ10" s="90"/>
      <c r="ZR10" s="90"/>
      <c r="ZS10" s="90"/>
      <c r="ZT10" s="90"/>
      <c r="ZU10" s="90"/>
      <c r="ZV10" s="90"/>
      <c r="ZW10" s="90"/>
      <c r="ZX10" s="90"/>
      <c r="ZY10" s="90"/>
      <c r="ZZ10" s="90"/>
      <c r="AAA10" s="90"/>
      <c r="AAB10" s="90"/>
      <c r="AAC10" s="90"/>
      <c r="AAD10" s="90"/>
      <c r="AAE10" s="90"/>
      <c r="AAF10" s="90"/>
      <c r="AAG10" s="90"/>
      <c r="AAH10" s="90"/>
      <c r="AAI10" s="90"/>
      <c r="AAJ10" s="90"/>
      <c r="AAK10" s="90"/>
      <c r="AAL10" s="90"/>
      <c r="AAM10" s="90"/>
      <c r="AAN10" s="90"/>
      <c r="AAO10" s="90"/>
      <c r="AAP10" s="90"/>
      <c r="AAQ10" s="90"/>
      <c r="AAR10" s="90"/>
      <c r="AAS10" s="90"/>
      <c r="AAT10" s="90"/>
      <c r="AAU10" s="90"/>
      <c r="AAV10" s="90"/>
      <c r="AAW10" s="90"/>
      <c r="AAX10" s="90"/>
      <c r="AAY10" s="90"/>
      <c r="AAZ10" s="90"/>
      <c r="ABA10" s="90"/>
      <c r="ABB10" s="90"/>
      <c r="ABC10" s="90"/>
      <c r="ABD10" s="90"/>
      <c r="ABE10" s="90"/>
      <c r="ABF10" s="90"/>
      <c r="ABG10" s="90"/>
      <c r="ABH10" s="90"/>
      <c r="ABI10" s="90"/>
      <c r="ABJ10" s="90"/>
      <c r="ABK10" s="90"/>
      <c r="ABL10" s="90"/>
      <c r="ABM10" s="90"/>
      <c r="ABN10" s="90"/>
      <c r="ABO10" s="90"/>
      <c r="ABP10" s="90"/>
      <c r="ABQ10" s="90"/>
      <c r="ABR10" s="90"/>
      <c r="ABS10" s="90"/>
      <c r="ABT10" s="90"/>
      <c r="ABU10" s="90"/>
      <c r="ABV10" s="90"/>
      <c r="ABW10" s="90"/>
      <c r="ABX10" s="90"/>
      <c r="ABY10" s="90"/>
      <c r="ABZ10" s="90"/>
      <c r="ACA10" s="90"/>
      <c r="ACB10" s="90"/>
      <c r="ACC10" s="90"/>
      <c r="ACD10" s="90"/>
      <c r="ACE10" s="90"/>
      <c r="ACF10" s="90"/>
      <c r="ACG10" s="90"/>
      <c r="ACH10" s="90"/>
      <c r="ACI10" s="90"/>
      <c r="ACJ10" s="90"/>
      <c r="ACK10" s="90"/>
      <c r="ACL10" s="90"/>
      <c r="ACM10" s="90"/>
      <c r="ACN10" s="90"/>
      <c r="ACO10" s="90"/>
      <c r="ACP10" s="90"/>
      <c r="ACQ10" s="90"/>
      <c r="ACR10" s="90"/>
      <c r="ACS10" s="90"/>
      <c r="ACT10" s="90"/>
      <c r="ACU10" s="90"/>
      <c r="ACV10" s="90"/>
      <c r="ACW10" s="90"/>
      <c r="ACX10" s="90"/>
      <c r="ACY10" s="90"/>
      <c r="ACZ10" s="90"/>
      <c r="ADA10" s="90"/>
      <c r="ADB10" s="90"/>
      <c r="ADC10" s="90"/>
      <c r="ADD10" s="90"/>
      <c r="ADE10" s="90"/>
      <c r="ADF10" s="90"/>
      <c r="ADG10" s="90"/>
      <c r="ADH10" s="90"/>
      <c r="ADI10" s="90"/>
      <c r="ADJ10" s="90"/>
      <c r="ADK10" s="90"/>
      <c r="ADL10" s="90"/>
      <c r="ADM10" s="90"/>
      <c r="ADN10" s="90"/>
      <c r="ADO10" s="90"/>
      <c r="ADP10" s="90"/>
      <c r="ADQ10" s="90"/>
      <c r="ADR10" s="90"/>
      <c r="ADS10" s="90"/>
      <c r="ADT10" s="90"/>
      <c r="ADU10" s="90"/>
      <c r="ADV10" s="90"/>
      <c r="ADW10" s="90"/>
      <c r="ADX10" s="90"/>
      <c r="ADY10" s="90"/>
      <c r="ADZ10" s="90"/>
      <c r="AEA10" s="90"/>
      <c r="AEB10" s="90"/>
      <c r="AEC10" s="90"/>
      <c r="AED10" s="90"/>
      <c r="AEE10" s="90"/>
      <c r="AEF10" s="90"/>
      <c r="AEG10" s="90"/>
      <c r="AEH10" s="90"/>
      <c r="AEI10" s="90"/>
      <c r="AEJ10" s="90"/>
      <c r="AEK10" s="90"/>
      <c r="AEL10" s="90"/>
      <c r="AEM10" s="90"/>
      <c r="AEN10" s="90"/>
      <c r="AEO10" s="90"/>
      <c r="AEP10" s="90"/>
      <c r="AEQ10" s="90"/>
      <c r="AER10" s="90"/>
      <c r="AES10" s="90"/>
      <c r="AET10" s="90"/>
      <c r="AEU10" s="90"/>
      <c r="AEV10" s="90"/>
      <c r="AEW10" s="90"/>
      <c r="AEX10" s="90"/>
      <c r="AEY10" s="90"/>
      <c r="AEZ10" s="90"/>
      <c r="AFA10" s="90"/>
      <c r="AFB10" s="90"/>
      <c r="AFC10" s="90"/>
      <c r="AFD10" s="90"/>
      <c r="AFE10" s="90"/>
      <c r="AFF10" s="90"/>
      <c r="AFG10" s="90"/>
      <c r="AFH10" s="90"/>
      <c r="AFI10" s="90"/>
      <c r="AFJ10" s="90"/>
      <c r="AFK10" s="90"/>
      <c r="AFL10" s="90"/>
      <c r="AFM10" s="90"/>
      <c r="AFN10" s="90"/>
      <c r="AFO10" s="90"/>
      <c r="AFP10" s="90"/>
      <c r="AFQ10" s="90"/>
      <c r="AFR10" s="90"/>
      <c r="AFS10" s="90"/>
      <c r="AFT10" s="90"/>
      <c r="AFU10" s="90"/>
      <c r="AFV10" s="90"/>
      <c r="AFW10" s="90"/>
      <c r="AFX10" s="90"/>
      <c r="AFY10" s="90"/>
      <c r="AFZ10" s="90"/>
      <c r="AGA10" s="90"/>
      <c r="AGB10" s="90"/>
      <c r="AGC10" s="90"/>
      <c r="AGD10" s="90"/>
      <c r="AGE10" s="90"/>
      <c r="AGF10" s="90"/>
      <c r="AGG10" s="90"/>
      <c r="AGH10" s="90"/>
      <c r="AGI10" s="90"/>
      <c r="AGJ10" s="90"/>
      <c r="AGK10" s="90"/>
      <c r="AGL10" s="90"/>
      <c r="AGM10" s="90"/>
      <c r="AGN10" s="90"/>
      <c r="AGO10" s="90"/>
      <c r="AGP10" s="90"/>
      <c r="AGQ10" s="90"/>
      <c r="AGR10" s="90"/>
      <c r="AGS10" s="90"/>
      <c r="AGT10" s="90"/>
      <c r="AGU10" s="90"/>
      <c r="AGV10" s="90"/>
      <c r="AGW10" s="90"/>
      <c r="AGX10" s="90"/>
      <c r="AGY10" s="90"/>
      <c r="AGZ10" s="90"/>
      <c r="AHA10" s="90"/>
      <c r="AHB10" s="90"/>
      <c r="AHC10" s="90"/>
      <c r="AHD10" s="90"/>
      <c r="AHE10" s="90"/>
      <c r="AHF10" s="90"/>
      <c r="AHG10" s="90"/>
      <c r="AHH10" s="90"/>
      <c r="AHI10" s="90"/>
      <c r="AHJ10" s="90"/>
      <c r="AHK10" s="90"/>
      <c r="AHL10" s="90"/>
      <c r="AHM10" s="90"/>
      <c r="AHN10" s="90"/>
      <c r="AHO10" s="90"/>
      <c r="AHP10" s="90"/>
      <c r="AHQ10" s="90"/>
      <c r="AHR10" s="90"/>
      <c r="AHS10" s="90"/>
      <c r="AHT10" s="90"/>
      <c r="AHU10" s="90"/>
      <c r="AHV10" s="90"/>
      <c r="AHW10" s="90"/>
      <c r="AHX10" s="90"/>
      <c r="AHY10" s="90"/>
      <c r="AHZ10" s="90"/>
      <c r="AIA10" s="90"/>
      <c r="AIB10" s="90"/>
      <c r="AIC10" s="90"/>
      <c r="AID10" s="90"/>
      <c r="AIE10" s="90"/>
      <c r="AIF10" s="90"/>
      <c r="AIG10" s="90"/>
      <c r="AIH10" s="90"/>
      <c r="AII10" s="90"/>
      <c r="AIJ10" s="90"/>
      <c r="AIK10" s="90"/>
      <c r="AIL10" s="90"/>
      <c r="AIM10" s="90"/>
      <c r="AIN10" s="90"/>
      <c r="AIO10" s="90"/>
      <c r="AIP10" s="90"/>
      <c r="AIQ10" s="90"/>
      <c r="AIR10" s="90"/>
      <c r="AIS10" s="90"/>
      <c r="AIT10" s="90"/>
      <c r="AIU10" s="90"/>
      <c r="AIV10" s="90"/>
      <c r="AIW10" s="90"/>
      <c r="AIX10" s="90"/>
      <c r="AIY10" s="90"/>
      <c r="AIZ10" s="90"/>
      <c r="AJA10" s="90"/>
      <c r="AJB10" s="90"/>
      <c r="AJC10" s="90"/>
      <c r="AJD10" s="90"/>
      <c r="AJE10" s="90"/>
      <c r="AJF10" s="90"/>
      <c r="AJG10" s="90"/>
      <c r="AJH10" s="90"/>
      <c r="AJI10" s="90"/>
      <c r="AJJ10" s="90"/>
      <c r="AJK10" s="90"/>
      <c r="AJL10" s="90"/>
      <c r="AJM10" s="90"/>
      <c r="AJN10" s="90"/>
      <c r="AJO10" s="90"/>
      <c r="AJP10" s="90"/>
      <c r="AJQ10" s="90"/>
      <c r="AJR10" s="90"/>
      <c r="AJS10" s="90"/>
      <c r="AJT10" s="90"/>
      <c r="AJU10" s="90"/>
      <c r="AJV10" s="90"/>
      <c r="AJW10" s="90"/>
      <c r="AJX10" s="90"/>
      <c r="AJY10" s="90"/>
      <c r="AJZ10" s="90"/>
      <c r="AKA10" s="90"/>
      <c r="AKB10" s="90"/>
      <c r="AKC10" s="90"/>
      <c r="AKD10" s="90"/>
      <c r="AKE10" s="90"/>
      <c r="AKF10" s="90"/>
      <c r="AKG10" s="90"/>
      <c r="AKH10" s="90"/>
      <c r="AKI10" s="90"/>
      <c r="AKJ10" s="90"/>
      <c r="AKK10" s="90"/>
      <c r="AKL10" s="90"/>
      <c r="AKM10" s="90"/>
      <c r="AKN10" s="90"/>
      <c r="AKO10" s="90"/>
      <c r="AKP10" s="90"/>
      <c r="AKQ10" s="90"/>
      <c r="AKR10" s="90"/>
      <c r="AKS10" s="90"/>
      <c r="AKT10" s="90"/>
      <c r="AKU10" s="90"/>
      <c r="AKV10" s="90"/>
      <c r="AKW10" s="90"/>
      <c r="AKX10" s="90"/>
      <c r="AKY10" s="90"/>
      <c r="AKZ10" s="90"/>
      <c r="ALA10" s="90"/>
      <c r="ALB10" s="90"/>
      <c r="ALC10" s="90"/>
      <c r="ALD10" s="90"/>
      <c r="ALE10" s="90"/>
      <c r="ALF10" s="90"/>
      <c r="ALG10" s="90"/>
      <c r="ALH10" s="90"/>
      <c r="ALI10" s="90"/>
      <c r="ALJ10" s="90"/>
      <c r="ALK10" s="90"/>
      <c r="ALL10" s="90"/>
      <c r="ALM10" s="90"/>
      <c r="ALN10" s="90"/>
      <c r="ALO10" s="90"/>
      <c r="ALP10" s="90"/>
      <c r="ALQ10" s="90"/>
      <c r="ALR10" s="90"/>
      <c r="ALS10" s="90"/>
      <c r="ALT10" s="90"/>
      <c r="ALU10" s="90"/>
      <c r="ALV10" s="90"/>
      <c r="ALW10" s="90"/>
      <c r="ALX10" s="90"/>
      <c r="ALY10" s="90"/>
      <c r="ALZ10" s="90"/>
      <c r="AMA10" s="90"/>
      <c r="AMB10" s="90"/>
      <c r="AMC10" s="90"/>
      <c r="AMD10" s="90"/>
      <c r="AME10" s="90"/>
      <c r="AMF10" s="90"/>
      <c r="AMG10" s="90"/>
      <c r="AMH10" s="90"/>
      <c r="AMI10" s="90"/>
      <c r="AMJ10" s="90"/>
    </row>
    <row r="11" spans="1:1024" ht="15.75" x14ac:dyDescent="0.25">
      <c r="A11" s="110" t="s">
        <v>137</v>
      </c>
      <c r="B11" s="111"/>
      <c r="C11" s="112"/>
      <c r="D11" s="90"/>
      <c r="E11" s="87"/>
      <c r="F11" s="88"/>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c r="BY11" s="90"/>
      <c r="BZ11" s="90"/>
      <c r="CA11" s="90"/>
      <c r="CB11" s="90"/>
      <c r="CC11" s="90"/>
      <c r="CD11" s="90"/>
      <c r="CE11" s="90"/>
      <c r="CF11" s="90"/>
      <c r="CG11" s="90"/>
      <c r="CH11" s="90"/>
      <c r="CI11" s="90"/>
      <c r="CJ11" s="90"/>
      <c r="CK11" s="90"/>
      <c r="CL11" s="90"/>
      <c r="CM11" s="90"/>
      <c r="CN11" s="90"/>
      <c r="CO11" s="90"/>
      <c r="CP11" s="90"/>
      <c r="CQ11" s="90"/>
      <c r="CR11" s="90"/>
      <c r="CS11" s="90"/>
      <c r="CT11" s="90"/>
      <c r="CU11" s="90"/>
      <c r="CV11" s="90"/>
      <c r="CW11" s="90"/>
      <c r="CX11" s="90"/>
      <c r="CY11" s="90"/>
      <c r="CZ11" s="90"/>
      <c r="DA11" s="90"/>
      <c r="DB11" s="90"/>
      <c r="DC11" s="90"/>
      <c r="DD11" s="90"/>
      <c r="DE11" s="90"/>
      <c r="DF11" s="90"/>
      <c r="DG11" s="90"/>
      <c r="DH11" s="90"/>
      <c r="DI11" s="90"/>
      <c r="DJ11" s="90"/>
      <c r="DK11" s="90"/>
      <c r="DL11" s="90"/>
      <c r="DM11" s="90"/>
      <c r="DN11" s="90"/>
      <c r="DO11" s="90"/>
      <c r="DP11" s="90"/>
      <c r="DQ11" s="90"/>
      <c r="DR11" s="90"/>
      <c r="DS11" s="90"/>
      <c r="DT11" s="90"/>
      <c r="DU11" s="90"/>
      <c r="DV11" s="90"/>
      <c r="DW11" s="90"/>
      <c r="DX11" s="90"/>
      <c r="DY11" s="90"/>
      <c r="DZ11" s="90"/>
      <c r="EA11" s="90"/>
      <c r="EB11" s="90"/>
      <c r="EC11" s="90"/>
      <c r="ED11" s="90"/>
      <c r="EE11" s="90"/>
      <c r="EF11" s="90"/>
      <c r="EG11" s="90"/>
      <c r="EH11" s="90"/>
      <c r="EI11" s="90"/>
      <c r="EJ11" s="90"/>
      <c r="EK11" s="90"/>
      <c r="EL11" s="90"/>
      <c r="EM11" s="90"/>
      <c r="EN11" s="90"/>
      <c r="EO11" s="90"/>
      <c r="EP11" s="90"/>
      <c r="EQ11" s="90"/>
      <c r="ER11" s="90"/>
      <c r="ES11" s="90"/>
      <c r="ET11" s="90"/>
      <c r="EU11" s="90"/>
      <c r="EV11" s="90"/>
      <c r="EW11" s="90"/>
      <c r="EX11" s="90"/>
      <c r="EY11" s="90"/>
      <c r="EZ11" s="90"/>
      <c r="FA11" s="90"/>
      <c r="FB11" s="90"/>
      <c r="FC11" s="90"/>
      <c r="FD11" s="90"/>
      <c r="FE11" s="90"/>
      <c r="FF11" s="90"/>
      <c r="FG11" s="90"/>
      <c r="FH11" s="90"/>
      <c r="FI11" s="90"/>
      <c r="FJ11" s="90"/>
      <c r="FK11" s="90"/>
      <c r="FL11" s="90"/>
      <c r="FM11" s="90"/>
      <c r="FN11" s="90"/>
      <c r="FO11" s="90"/>
      <c r="FP11" s="90"/>
      <c r="FQ11" s="90"/>
      <c r="FR11" s="90"/>
      <c r="FS11" s="90"/>
      <c r="FT11" s="90"/>
      <c r="FU11" s="90"/>
      <c r="FV11" s="90"/>
      <c r="FW11" s="90"/>
      <c r="FX11" s="90"/>
      <c r="FY11" s="90"/>
      <c r="FZ11" s="90"/>
      <c r="GA11" s="90"/>
      <c r="GB11" s="90"/>
      <c r="GC11" s="90"/>
      <c r="GD11" s="90"/>
      <c r="GE11" s="90"/>
      <c r="GF11" s="90"/>
      <c r="GG11" s="90"/>
      <c r="GH11" s="90"/>
      <c r="GI11" s="90"/>
      <c r="GJ11" s="90"/>
      <c r="GK11" s="90"/>
      <c r="GL11" s="90"/>
      <c r="GM11" s="90"/>
      <c r="GN11" s="90"/>
      <c r="GO11" s="90"/>
      <c r="GP11" s="90"/>
      <c r="GQ11" s="90"/>
      <c r="GR11" s="90"/>
      <c r="GS11" s="90"/>
      <c r="GT11" s="90"/>
      <c r="GU11" s="90"/>
      <c r="GV11" s="90"/>
      <c r="GW11" s="90"/>
      <c r="GX11" s="90"/>
      <c r="GY11" s="90"/>
      <c r="GZ11" s="90"/>
      <c r="HA11" s="90"/>
      <c r="HB11" s="90"/>
      <c r="HC11" s="90"/>
      <c r="HD11" s="90"/>
      <c r="HE11" s="90"/>
      <c r="HF11" s="90"/>
      <c r="HG11" s="90"/>
      <c r="HH11" s="90"/>
      <c r="HI11" s="90"/>
      <c r="HJ11" s="90"/>
      <c r="HK11" s="90"/>
      <c r="HL11" s="90"/>
      <c r="HM11" s="90"/>
      <c r="HN11" s="90"/>
      <c r="HO11" s="90"/>
      <c r="HP11" s="90"/>
      <c r="HQ11" s="90"/>
      <c r="HR11" s="90"/>
      <c r="HS11" s="90"/>
      <c r="HT11" s="90"/>
      <c r="HU11" s="90"/>
      <c r="HV11" s="90"/>
      <c r="HW11" s="90"/>
      <c r="HX11" s="90"/>
      <c r="HY11" s="90"/>
      <c r="HZ11" s="90"/>
      <c r="IA11" s="90"/>
      <c r="IB11" s="90"/>
      <c r="IC11" s="90"/>
      <c r="ID11" s="90"/>
      <c r="IE11" s="90"/>
      <c r="IF11" s="90"/>
      <c r="IG11" s="90"/>
      <c r="IH11" s="90"/>
      <c r="II11" s="90"/>
      <c r="IJ11" s="90"/>
      <c r="IK11" s="90"/>
      <c r="IL11" s="90"/>
      <c r="IM11" s="90"/>
      <c r="IN11" s="90"/>
      <c r="IO11" s="90"/>
      <c r="IP11" s="90"/>
      <c r="IQ11" s="90"/>
      <c r="IR11" s="90"/>
      <c r="IS11" s="90"/>
      <c r="IT11" s="90"/>
      <c r="IU11" s="90"/>
      <c r="IV11" s="90"/>
      <c r="IW11" s="90"/>
      <c r="IX11" s="90"/>
      <c r="IY11" s="90"/>
      <c r="IZ11" s="90"/>
      <c r="JA11" s="90"/>
      <c r="JB11" s="90"/>
      <c r="JC11" s="90"/>
      <c r="JD11" s="90"/>
      <c r="JE11" s="90"/>
      <c r="JF11" s="90"/>
      <c r="JG11" s="90"/>
      <c r="JH11" s="90"/>
      <c r="JI11" s="90"/>
      <c r="JJ11" s="90"/>
      <c r="JK11" s="90"/>
      <c r="JL11" s="90"/>
      <c r="JM11" s="90"/>
      <c r="JN11" s="90"/>
      <c r="JO11" s="90"/>
      <c r="JP11" s="90"/>
      <c r="JQ11" s="90"/>
      <c r="JR11" s="90"/>
      <c r="JS11" s="90"/>
      <c r="JT11" s="90"/>
      <c r="JU11" s="90"/>
      <c r="JV11" s="90"/>
      <c r="JW11" s="90"/>
      <c r="JX11" s="90"/>
      <c r="JY11" s="90"/>
      <c r="JZ11" s="90"/>
      <c r="KA11" s="90"/>
      <c r="KB11" s="90"/>
      <c r="KC11" s="90"/>
      <c r="KD11" s="90"/>
      <c r="KE11" s="90"/>
      <c r="KF11" s="90"/>
      <c r="KG11" s="90"/>
      <c r="KH11" s="90"/>
      <c r="KI11" s="90"/>
      <c r="KJ11" s="90"/>
      <c r="KK11" s="90"/>
      <c r="KL11" s="90"/>
      <c r="KM11" s="90"/>
      <c r="KN11" s="90"/>
      <c r="KO11" s="90"/>
      <c r="KP11" s="90"/>
      <c r="KQ11" s="90"/>
      <c r="KR11" s="90"/>
      <c r="KS11" s="90"/>
      <c r="KT11" s="90"/>
      <c r="KU11" s="90"/>
      <c r="KV11" s="90"/>
      <c r="KW11" s="90"/>
      <c r="KX11" s="90"/>
      <c r="KY11" s="90"/>
      <c r="KZ11" s="90"/>
      <c r="LA11" s="90"/>
      <c r="LB11" s="90"/>
      <c r="LC11" s="90"/>
      <c r="LD11" s="90"/>
      <c r="LE11" s="90"/>
      <c r="LF11" s="90"/>
      <c r="LG11" s="90"/>
      <c r="LH11" s="90"/>
      <c r="LI11" s="90"/>
      <c r="LJ11" s="90"/>
      <c r="LK11" s="90"/>
      <c r="LL11" s="90"/>
      <c r="LM11" s="90"/>
      <c r="LN11" s="90"/>
      <c r="LO11" s="90"/>
      <c r="LP11" s="90"/>
      <c r="LQ11" s="90"/>
      <c r="LR11" s="90"/>
      <c r="LS11" s="90"/>
      <c r="LT11" s="90"/>
      <c r="LU11" s="90"/>
      <c r="LV11" s="90"/>
      <c r="LW11" s="90"/>
      <c r="LX11" s="90"/>
      <c r="LY11" s="90"/>
      <c r="LZ11" s="90"/>
      <c r="MA11" s="90"/>
      <c r="MB11" s="90"/>
      <c r="MC11" s="90"/>
      <c r="MD11" s="90"/>
      <c r="ME11" s="90"/>
      <c r="MF11" s="90"/>
      <c r="MG11" s="90"/>
      <c r="MH11" s="90"/>
      <c r="MI11" s="90"/>
      <c r="MJ11" s="90"/>
      <c r="MK11" s="90"/>
      <c r="ML11" s="90"/>
      <c r="MM11" s="90"/>
      <c r="MN11" s="90"/>
      <c r="MO11" s="90"/>
      <c r="MP11" s="90"/>
      <c r="MQ11" s="90"/>
      <c r="MR11" s="90"/>
      <c r="MS11" s="90"/>
      <c r="MT11" s="90"/>
      <c r="MU11" s="90"/>
      <c r="MV11" s="90"/>
      <c r="MW11" s="90"/>
      <c r="MX11" s="90"/>
      <c r="MY11" s="90"/>
      <c r="MZ11" s="90"/>
      <c r="NA11" s="90"/>
      <c r="NB11" s="90"/>
      <c r="NC11" s="90"/>
      <c r="ND11" s="90"/>
      <c r="NE11" s="90"/>
      <c r="NF11" s="90"/>
      <c r="NG11" s="90"/>
      <c r="NH11" s="90"/>
      <c r="NI11" s="90"/>
      <c r="NJ11" s="90"/>
      <c r="NK11" s="90"/>
      <c r="NL11" s="90"/>
      <c r="NM11" s="90"/>
      <c r="NN11" s="90"/>
      <c r="NO11" s="90"/>
      <c r="NP11" s="90"/>
      <c r="NQ11" s="90"/>
      <c r="NR11" s="90"/>
      <c r="NS11" s="90"/>
      <c r="NT11" s="90"/>
      <c r="NU11" s="90"/>
      <c r="NV11" s="90"/>
      <c r="NW11" s="90"/>
      <c r="NX11" s="90"/>
      <c r="NY11" s="90"/>
      <c r="NZ11" s="90"/>
      <c r="OA11" s="90"/>
      <c r="OB11" s="90"/>
      <c r="OC11" s="90"/>
      <c r="OD11" s="90"/>
      <c r="OE11" s="90"/>
      <c r="OF11" s="90"/>
      <c r="OG11" s="90"/>
      <c r="OH11" s="90"/>
      <c r="OI11" s="90"/>
      <c r="OJ11" s="90"/>
      <c r="OK11" s="90"/>
      <c r="OL11" s="90"/>
      <c r="OM11" s="90"/>
      <c r="ON11" s="90"/>
      <c r="OO11" s="90"/>
      <c r="OP11" s="90"/>
      <c r="OQ11" s="90"/>
      <c r="OR11" s="90"/>
      <c r="OS11" s="90"/>
      <c r="OT11" s="90"/>
      <c r="OU11" s="90"/>
      <c r="OV11" s="90"/>
      <c r="OW11" s="90"/>
      <c r="OX11" s="90"/>
      <c r="OY11" s="90"/>
      <c r="OZ11" s="90"/>
      <c r="PA11" s="90"/>
      <c r="PB11" s="90"/>
      <c r="PC11" s="90"/>
      <c r="PD11" s="90"/>
      <c r="PE11" s="90"/>
      <c r="PF11" s="90"/>
      <c r="PG11" s="90"/>
      <c r="PH11" s="90"/>
      <c r="PI11" s="90"/>
      <c r="PJ11" s="90"/>
      <c r="PK11" s="90"/>
      <c r="PL11" s="90"/>
      <c r="PM11" s="90"/>
      <c r="PN11" s="90"/>
      <c r="PO11" s="90"/>
      <c r="PP11" s="90"/>
      <c r="PQ11" s="90"/>
      <c r="PR11" s="90"/>
      <c r="PS11" s="90"/>
      <c r="PT11" s="90"/>
      <c r="PU11" s="90"/>
      <c r="PV11" s="90"/>
      <c r="PW11" s="90"/>
      <c r="PX11" s="90"/>
      <c r="PY11" s="90"/>
      <c r="PZ11" s="90"/>
      <c r="QA11" s="90"/>
      <c r="QB11" s="90"/>
      <c r="QC11" s="90"/>
      <c r="QD11" s="90"/>
      <c r="QE11" s="90"/>
      <c r="QF11" s="90"/>
      <c r="QG11" s="90"/>
      <c r="QH11" s="90"/>
      <c r="QI11" s="90"/>
      <c r="QJ11" s="90"/>
      <c r="QK11" s="90"/>
      <c r="QL11" s="90"/>
      <c r="QM11" s="90"/>
      <c r="QN11" s="90"/>
      <c r="QO11" s="90"/>
      <c r="QP11" s="90"/>
      <c r="QQ11" s="90"/>
      <c r="QR11" s="90"/>
      <c r="QS11" s="90"/>
      <c r="QT11" s="90"/>
      <c r="QU11" s="90"/>
      <c r="QV11" s="90"/>
      <c r="QW11" s="90"/>
      <c r="QX11" s="90"/>
      <c r="QY11" s="90"/>
      <c r="QZ11" s="90"/>
      <c r="RA11" s="90"/>
      <c r="RB11" s="90"/>
      <c r="RC11" s="90"/>
      <c r="RD11" s="90"/>
      <c r="RE11" s="90"/>
      <c r="RF11" s="90"/>
      <c r="RG11" s="90"/>
      <c r="RH11" s="90"/>
      <c r="RI11" s="90"/>
      <c r="RJ11" s="90"/>
      <c r="RK11" s="90"/>
      <c r="RL11" s="90"/>
      <c r="RM11" s="90"/>
      <c r="RN11" s="90"/>
      <c r="RO11" s="90"/>
      <c r="RP11" s="90"/>
      <c r="RQ11" s="90"/>
      <c r="RR11" s="90"/>
      <c r="RS11" s="90"/>
      <c r="RT11" s="90"/>
      <c r="RU11" s="90"/>
      <c r="RV11" s="90"/>
      <c r="RW11" s="90"/>
      <c r="RX11" s="90"/>
      <c r="RY11" s="90"/>
      <c r="RZ11" s="90"/>
      <c r="SA11" s="90"/>
      <c r="SB11" s="90"/>
      <c r="SC11" s="90"/>
      <c r="SD11" s="90"/>
      <c r="SE11" s="90"/>
      <c r="SF11" s="90"/>
      <c r="SG11" s="90"/>
      <c r="SH11" s="90"/>
      <c r="SI11" s="90"/>
      <c r="SJ11" s="90"/>
      <c r="SK11" s="90"/>
      <c r="SL11" s="90"/>
      <c r="SM11" s="90"/>
      <c r="SN11" s="90"/>
      <c r="SO11" s="90"/>
      <c r="SP11" s="90"/>
      <c r="SQ11" s="90"/>
      <c r="SR11" s="90"/>
      <c r="SS11" s="90"/>
      <c r="ST11" s="90"/>
      <c r="SU11" s="90"/>
      <c r="SV11" s="90"/>
      <c r="SW11" s="90"/>
      <c r="SX11" s="90"/>
      <c r="SY11" s="90"/>
      <c r="SZ11" s="90"/>
      <c r="TA11" s="90"/>
      <c r="TB11" s="90"/>
      <c r="TC11" s="90"/>
      <c r="TD11" s="90"/>
      <c r="TE11" s="90"/>
      <c r="TF11" s="90"/>
      <c r="TG11" s="90"/>
      <c r="TH11" s="90"/>
      <c r="TI11" s="90"/>
      <c r="TJ11" s="90"/>
      <c r="TK11" s="90"/>
      <c r="TL11" s="90"/>
      <c r="TM11" s="90"/>
      <c r="TN11" s="90"/>
      <c r="TO11" s="90"/>
      <c r="TP11" s="90"/>
      <c r="TQ11" s="90"/>
      <c r="TR11" s="90"/>
      <c r="TS11" s="90"/>
      <c r="TT11" s="90"/>
      <c r="TU11" s="90"/>
      <c r="TV11" s="90"/>
      <c r="TW11" s="90"/>
      <c r="TX11" s="90"/>
      <c r="TY11" s="90"/>
      <c r="TZ11" s="90"/>
      <c r="UA11" s="90"/>
      <c r="UB11" s="90"/>
      <c r="UC11" s="90"/>
      <c r="UD11" s="90"/>
      <c r="UE11" s="90"/>
      <c r="UF11" s="90"/>
      <c r="UG11" s="90"/>
      <c r="UH11" s="90"/>
      <c r="UI11" s="90"/>
      <c r="UJ11" s="90"/>
      <c r="UK11" s="90"/>
      <c r="UL11" s="90"/>
      <c r="UM11" s="90"/>
      <c r="UN11" s="90"/>
      <c r="UO11" s="90"/>
      <c r="UP11" s="90"/>
      <c r="UQ11" s="90"/>
      <c r="UR11" s="90"/>
      <c r="US11" s="90"/>
      <c r="UT11" s="90"/>
      <c r="UU11" s="90"/>
      <c r="UV11" s="90"/>
      <c r="UW11" s="90"/>
      <c r="UX11" s="90"/>
      <c r="UY11" s="90"/>
      <c r="UZ11" s="90"/>
      <c r="VA11" s="90"/>
      <c r="VB11" s="90"/>
      <c r="VC11" s="90"/>
      <c r="VD11" s="90"/>
      <c r="VE11" s="90"/>
      <c r="VF11" s="90"/>
      <c r="VG11" s="90"/>
      <c r="VH11" s="90"/>
      <c r="VI11" s="90"/>
      <c r="VJ11" s="90"/>
      <c r="VK11" s="90"/>
      <c r="VL11" s="90"/>
      <c r="VM11" s="90"/>
      <c r="VN11" s="90"/>
      <c r="VO11" s="90"/>
      <c r="VP11" s="90"/>
      <c r="VQ11" s="90"/>
      <c r="VR11" s="90"/>
      <c r="VS11" s="90"/>
      <c r="VT11" s="90"/>
      <c r="VU11" s="90"/>
      <c r="VV11" s="90"/>
      <c r="VW11" s="90"/>
      <c r="VX11" s="90"/>
      <c r="VY11" s="90"/>
      <c r="VZ11" s="90"/>
      <c r="WA11" s="90"/>
      <c r="WB11" s="90"/>
      <c r="WC11" s="90"/>
      <c r="WD11" s="90"/>
      <c r="WE11" s="90"/>
      <c r="WF11" s="90"/>
      <c r="WG11" s="90"/>
      <c r="WH11" s="90"/>
      <c r="WI11" s="90"/>
      <c r="WJ11" s="90"/>
      <c r="WK11" s="90"/>
      <c r="WL11" s="90"/>
      <c r="WM11" s="90"/>
      <c r="WN11" s="90"/>
      <c r="WO11" s="90"/>
      <c r="WP11" s="90"/>
      <c r="WQ11" s="90"/>
      <c r="WR11" s="90"/>
      <c r="WS11" s="90"/>
      <c r="WT11" s="90"/>
      <c r="WU11" s="90"/>
      <c r="WV11" s="90"/>
      <c r="WW11" s="90"/>
      <c r="WX11" s="90"/>
      <c r="WY11" s="90"/>
      <c r="WZ11" s="90"/>
      <c r="XA11" s="90"/>
      <c r="XB11" s="90"/>
      <c r="XC11" s="90"/>
      <c r="XD11" s="90"/>
      <c r="XE11" s="90"/>
      <c r="XF11" s="90"/>
      <c r="XG11" s="90"/>
      <c r="XH11" s="90"/>
      <c r="XI11" s="90"/>
      <c r="XJ11" s="90"/>
      <c r="XK11" s="90"/>
      <c r="XL11" s="90"/>
      <c r="XM11" s="90"/>
      <c r="XN11" s="90"/>
      <c r="XO11" s="90"/>
      <c r="XP11" s="90"/>
      <c r="XQ11" s="90"/>
      <c r="XR11" s="90"/>
      <c r="XS11" s="90"/>
      <c r="XT11" s="90"/>
      <c r="XU11" s="90"/>
      <c r="XV11" s="90"/>
      <c r="XW11" s="90"/>
      <c r="XX11" s="90"/>
      <c r="XY11" s="90"/>
      <c r="XZ11" s="90"/>
      <c r="YA11" s="90"/>
      <c r="YB11" s="90"/>
      <c r="YC11" s="90"/>
      <c r="YD11" s="90"/>
      <c r="YE11" s="90"/>
      <c r="YF11" s="90"/>
      <c r="YG11" s="90"/>
      <c r="YH11" s="90"/>
      <c r="YI11" s="90"/>
      <c r="YJ11" s="90"/>
      <c r="YK11" s="90"/>
      <c r="YL11" s="90"/>
      <c r="YM11" s="90"/>
      <c r="YN11" s="90"/>
      <c r="YO11" s="90"/>
      <c r="YP11" s="90"/>
      <c r="YQ11" s="90"/>
      <c r="YR11" s="90"/>
      <c r="YS11" s="90"/>
      <c r="YT11" s="90"/>
      <c r="YU11" s="90"/>
      <c r="YV11" s="90"/>
      <c r="YW11" s="90"/>
      <c r="YX11" s="90"/>
      <c r="YY11" s="90"/>
      <c r="YZ11" s="90"/>
      <c r="ZA11" s="90"/>
      <c r="ZB11" s="90"/>
      <c r="ZC11" s="90"/>
      <c r="ZD11" s="90"/>
      <c r="ZE11" s="90"/>
      <c r="ZF11" s="90"/>
      <c r="ZG11" s="90"/>
      <c r="ZH11" s="90"/>
      <c r="ZI11" s="90"/>
      <c r="ZJ11" s="90"/>
      <c r="ZK11" s="90"/>
      <c r="ZL11" s="90"/>
      <c r="ZM11" s="90"/>
      <c r="ZN11" s="90"/>
      <c r="ZO11" s="90"/>
      <c r="ZP11" s="90"/>
      <c r="ZQ11" s="90"/>
      <c r="ZR11" s="90"/>
      <c r="ZS11" s="90"/>
      <c r="ZT11" s="90"/>
      <c r="ZU11" s="90"/>
      <c r="ZV11" s="90"/>
      <c r="ZW11" s="90"/>
      <c r="ZX11" s="90"/>
      <c r="ZY11" s="90"/>
      <c r="ZZ11" s="90"/>
      <c r="AAA11" s="90"/>
      <c r="AAB11" s="90"/>
      <c r="AAC11" s="90"/>
      <c r="AAD11" s="90"/>
      <c r="AAE11" s="90"/>
      <c r="AAF11" s="90"/>
      <c r="AAG11" s="90"/>
      <c r="AAH11" s="90"/>
      <c r="AAI11" s="90"/>
      <c r="AAJ11" s="90"/>
      <c r="AAK11" s="90"/>
      <c r="AAL11" s="90"/>
      <c r="AAM11" s="90"/>
      <c r="AAN11" s="90"/>
      <c r="AAO11" s="90"/>
      <c r="AAP11" s="90"/>
      <c r="AAQ11" s="90"/>
      <c r="AAR11" s="90"/>
      <c r="AAS11" s="90"/>
      <c r="AAT11" s="90"/>
      <c r="AAU11" s="90"/>
      <c r="AAV11" s="90"/>
      <c r="AAW11" s="90"/>
      <c r="AAX11" s="90"/>
      <c r="AAY11" s="90"/>
      <c r="AAZ11" s="90"/>
      <c r="ABA11" s="90"/>
      <c r="ABB11" s="90"/>
      <c r="ABC11" s="90"/>
      <c r="ABD11" s="90"/>
      <c r="ABE11" s="90"/>
      <c r="ABF11" s="90"/>
      <c r="ABG11" s="90"/>
      <c r="ABH11" s="90"/>
      <c r="ABI11" s="90"/>
      <c r="ABJ11" s="90"/>
      <c r="ABK11" s="90"/>
      <c r="ABL11" s="90"/>
      <c r="ABM11" s="90"/>
      <c r="ABN11" s="90"/>
      <c r="ABO11" s="90"/>
      <c r="ABP11" s="90"/>
      <c r="ABQ11" s="90"/>
      <c r="ABR11" s="90"/>
      <c r="ABS11" s="90"/>
      <c r="ABT11" s="90"/>
      <c r="ABU11" s="90"/>
      <c r="ABV11" s="90"/>
      <c r="ABW11" s="90"/>
      <c r="ABX11" s="90"/>
      <c r="ABY11" s="90"/>
      <c r="ABZ11" s="90"/>
      <c r="ACA11" s="90"/>
      <c r="ACB11" s="90"/>
      <c r="ACC11" s="90"/>
      <c r="ACD11" s="90"/>
      <c r="ACE11" s="90"/>
      <c r="ACF11" s="90"/>
      <c r="ACG11" s="90"/>
      <c r="ACH11" s="90"/>
      <c r="ACI11" s="90"/>
      <c r="ACJ11" s="90"/>
      <c r="ACK11" s="90"/>
      <c r="ACL11" s="90"/>
      <c r="ACM11" s="90"/>
      <c r="ACN11" s="90"/>
      <c r="ACO11" s="90"/>
      <c r="ACP11" s="90"/>
      <c r="ACQ11" s="90"/>
      <c r="ACR11" s="90"/>
      <c r="ACS11" s="90"/>
      <c r="ACT11" s="90"/>
      <c r="ACU11" s="90"/>
      <c r="ACV11" s="90"/>
      <c r="ACW11" s="90"/>
      <c r="ACX11" s="90"/>
      <c r="ACY11" s="90"/>
      <c r="ACZ11" s="90"/>
      <c r="ADA11" s="90"/>
      <c r="ADB11" s="90"/>
      <c r="ADC11" s="90"/>
      <c r="ADD11" s="90"/>
      <c r="ADE11" s="90"/>
      <c r="ADF11" s="90"/>
      <c r="ADG11" s="90"/>
      <c r="ADH11" s="90"/>
      <c r="ADI11" s="90"/>
      <c r="ADJ11" s="90"/>
      <c r="ADK11" s="90"/>
      <c r="ADL11" s="90"/>
      <c r="ADM11" s="90"/>
      <c r="ADN11" s="90"/>
      <c r="ADO11" s="90"/>
      <c r="ADP11" s="90"/>
      <c r="ADQ11" s="90"/>
      <c r="ADR11" s="90"/>
      <c r="ADS11" s="90"/>
      <c r="ADT11" s="90"/>
      <c r="ADU11" s="90"/>
      <c r="ADV11" s="90"/>
      <c r="ADW11" s="90"/>
      <c r="ADX11" s="90"/>
      <c r="ADY11" s="90"/>
      <c r="ADZ11" s="90"/>
      <c r="AEA11" s="90"/>
      <c r="AEB11" s="90"/>
      <c r="AEC11" s="90"/>
      <c r="AED11" s="90"/>
      <c r="AEE11" s="90"/>
      <c r="AEF11" s="90"/>
      <c r="AEG11" s="90"/>
      <c r="AEH11" s="90"/>
      <c r="AEI11" s="90"/>
      <c r="AEJ11" s="90"/>
      <c r="AEK11" s="90"/>
      <c r="AEL11" s="90"/>
      <c r="AEM11" s="90"/>
      <c r="AEN11" s="90"/>
      <c r="AEO11" s="90"/>
      <c r="AEP11" s="90"/>
      <c r="AEQ11" s="90"/>
      <c r="AER11" s="90"/>
      <c r="AES11" s="90"/>
      <c r="AET11" s="90"/>
      <c r="AEU11" s="90"/>
      <c r="AEV11" s="90"/>
      <c r="AEW11" s="90"/>
      <c r="AEX11" s="90"/>
      <c r="AEY11" s="90"/>
      <c r="AEZ11" s="90"/>
      <c r="AFA11" s="90"/>
      <c r="AFB11" s="90"/>
      <c r="AFC11" s="90"/>
      <c r="AFD11" s="90"/>
      <c r="AFE11" s="90"/>
      <c r="AFF11" s="90"/>
      <c r="AFG11" s="90"/>
      <c r="AFH11" s="90"/>
      <c r="AFI11" s="90"/>
      <c r="AFJ11" s="90"/>
      <c r="AFK11" s="90"/>
      <c r="AFL11" s="90"/>
      <c r="AFM11" s="90"/>
      <c r="AFN11" s="90"/>
      <c r="AFO11" s="90"/>
      <c r="AFP11" s="90"/>
      <c r="AFQ11" s="90"/>
      <c r="AFR11" s="90"/>
      <c r="AFS11" s="90"/>
      <c r="AFT11" s="90"/>
      <c r="AFU11" s="90"/>
      <c r="AFV11" s="90"/>
      <c r="AFW11" s="90"/>
      <c r="AFX11" s="90"/>
      <c r="AFY11" s="90"/>
      <c r="AFZ11" s="90"/>
      <c r="AGA11" s="90"/>
      <c r="AGB11" s="90"/>
      <c r="AGC11" s="90"/>
      <c r="AGD11" s="90"/>
      <c r="AGE11" s="90"/>
      <c r="AGF11" s="90"/>
      <c r="AGG11" s="90"/>
      <c r="AGH11" s="90"/>
      <c r="AGI11" s="90"/>
      <c r="AGJ11" s="90"/>
      <c r="AGK11" s="90"/>
      <c r="AGL11" s="90"/>
      <c r="AGM11" s="90"/>
      <c r="AGN11" s="90"/>
      <c r="AGO11" s="90"/>
      <c r="AGP11" s="90"/>
      <c r="AGQ11" s="90"/>
      <c r="AGR11" s="90"/>
      <c r="AGS11" s="90"/>
      <c r="AGT11" s="90"/>
      <c r="AGU11" s="90"/>
      <c r="AGV11" s="90"/>
      <c r="AGW11" s="90"/>
      <c r="AGX11" s="90"/>
      <c r="AGY11" s="90"/>
      <c r="AGZ11" s="90"/>
      <c r="AHA11" s="90"/>
      <c r="AHB11" s="90"/>
      <c r="AHC11" s="90"/>
      <c r="AHD11" s="90"/>
      <c r="AHE11" s="90"/>
      <c r="AHF11" s="90"/>
      <c r="AHG11" s="90"/>
      <c r="AHH11" s="90"/>
      <c r="AHI11" s="90"/>
      <c r="AHJ11" s="90"/>
      <c r="AHK11" s="90"/>
      <c r="AHL11" s="90"/>
      <c r="AHM11" s="90"/>
      <c r="AHN11" s="90"/>
      <c r="AHO11" s="90"/>
      <c r="AHP11" s="90"/>
      <c r="AHQ11" s="90"/>
      <c r="AHR11" s="90"/>
      <c r="AHS11" s="90"/>
      <c r="AHT11" s="90"/>
      <c r="AHU11" s="90"/>
      <c r="AHV11" s="90"/>
      <c r="AHW11" s="90"/>
      <c r="AHX11" s="90"/>
      <c r="AHY11" s="90"/>
      <c r="AHZ11" s="90"/>
      <c r="AIA11" s="90"/>
      <c r="AIB11" s="90"/>
      <c r="AIC11" s="90"/>
      <c r="AID11" s="90"/>
      <c r="AIE11" s="90"/>
      <c r="AIF11" s="90"/>
      <c r="AIG11" s="90"/>
      <c r="AIH11" s="90"/>
      <c r="AII11" s="90"/>
      <c r="AIJ11" s="90"/>
      <c r="AIK11" s="90"/>
      <c r="AIL11" s="90"/>
      <c r="AIM11" s="90"/>
      <c r="AIN11" s="90"/>
      <c r="AIO11" s="90"/>
      <c r="AIP11" s="90"/>
      <c r="AIQ11" s="90"/>
      <c r="AIR11" s="90"/>
      <c r="AIS11" s="90"/>
      <c r="AIT11" s="90"/>
      <c r="AIU11" s="90"/>
      <c r="AIV11" s="90"/>
      <c r="AIW11" s="90"/>
      <c r="AIX11" s="90"/>
      <c r="AIY11" s="90"/>
      <c r="AIZ11" s="90"/>
      <c r="AJA11" s="90"/>
      <c r="AJB11" s="90"/>
      <c r="AJC11" s="90"/>
      <c r="AJD11" s="90"/>
      <c r="AJE11" s="90"/>
      <c r="AJF11" s="90"/>
      <c r="AJG11" s="90"/>
      <c r="AJH11" s="90"/>
      <c r="AJI11" s="90"/>
      <c r="AJJ11" s="90"/>
      <c r="AJK11" s="90"/>
      <c r="AJL11" s="90"/>
      <c r="AJM11" s="90"/>
      <c r="AJN11" s="90"/>
      <c r="AJO11" s="90"/>
      <c r="AJP11" s="90"/>
      <c r="AJQ11" s="90"/>
      <c r="AJR11" s="90"/>
      <c r="AJS11" s="90"/>
      <c r="AJT11" s="90"/>
      <c r="AJU11" s="90"/>
      <c r="AJV11" s="90"/>
      <c r="AJW11" s="90"/>
      <c r="AJX11" s="90"/>
      <c r="AJY11" s="90"/>
      <c r="AJZ11" s="90"/>
      <c r="AKA11" s="90"/>
      <c r="AKB11" s="90"/>
      <c r="AKC11" s="90"/>
      <c r="AKD11" s="90"/>
      <c r="AKE11" s="90"/>
      <c r="AKF11" s="90"/>
      <c r="AKG11" s="90"/>
      <c r="AKH11" s="90"/>
      <c r="AKI11" s="90"/>
      <c r="AKJ11" s="90"/>
      <c r="AKK11" s="90"/>
      <c r="AKL11" s="90"/>
      <c r="AKM11" s="90"/>
      <c r="AKN11" s="90"/>
      <c r="AKO11" s="90"/>
      <c r="AKP11" s="90"/>
      <c r="AKQ11" s="90"/>
      <c r="AKR11" s="90"/>
      <c r="AKS11" s="90"/>
      <c r="AKT11" s="90"/>
      <c r="AKU11" s="90"/>
      <c r="AKV11" s="90"/>
      <c r="AKW11" s="90"/>
      <c r="AKX11" s="90"/>
      <c r="AKY11" s="90"/>
      <c r="AKZ11" s="90"/>
      <c r="ALA11" s="90"/>
      <c r="ALB11" s="90"/>
      <c r="ALC11" s="90"/>
      <c r="ALD11" s="90"/>
      <c r="ALE11" s="90"/>
      <c r="ALF11" s="90"/>
      <c r="ALG11" s="90"/>
      <c r="ALH11" s="90"/>
      <c r="ALI11" s="90"/>
      <c r="ALJ11" s="90"/>
      <c r="ALK11" s="90"/>
      <c r="ALL11" s="90"/>
      <c r="ALM11" s="90"/>
      <c r="ALN11" s="90"/>
      <c r="ALO11" s="90"/>
      <c r="ALP11" s="90"/>
      <c r="ALQ11" s="90"/>
      <c r="ALR11" s="90"/>
      <c r="ALS11" s="90"/>
      <c r="ALT11" s="90"/>
      <c r="ALU11" s="90"/>
      <c r="ALV11" s="90"/>
      <c r="ALW11" s="90"/>
      <c r="ALX11" s="90"/>
      <c r="ALY11" s="90"/>
      <c r="ALZ11" s="90"/>
      <c r="AMA11" s="90"/>
      <c r="AMB11" s="90"/>
      <c r="AMC11" s="90"/>
      <c r="AMD11" s="90"/>
      <c r="AME11" s="90"/>
      <c r="AMF11" s="90"/>
      <c r="AMG11" s="90"/>
      <c r="AMH11" s="90"/>
      <c r="AMI11" s="90"/>
      <c r="AMJ11" s="90"/>
    </row>
    <row r="12" spans="1:1024" ht="15.75" x14ac:dyDescent="0.25">
      <c r="A12" s="110" t="s">
        <v>137</v>
      </c>
      <c r="B12" s="111"/>
      <c r="C12" s="112"/>
      <c r="D12" s="90"/>
      <c r="E12" s="87"/>
      <c r="F12" s="88"/>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c r="BY12" s="90"/>
      <c r="BZ12" s="90"/>
      <c r="CA12" s="90"/>
      <c r="CB12" s="90"/>
      <c r="CC12" s="90"/>
      <c r="CD12" s="90"/>
      <c r="CE12" s="90"/>
      <c r="CF12" s="90"/>
      <c r="CG12" s="90"/>
      <c r="CH12" s="90"/>
      <c r="CI12" s="90"/>
      <c r="CJ12" s="90"/>
      <c r="CK12" s="90"/>
      <c r="CL12" s="90"/>
      <c r="CM12" s="90"/>
      <c r="CN12" s="90"/>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0"/>
      <c r="EG12" s="90"/>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0"/>
      <c r="FZ12" s="90"/>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0"/>
      <c r="HS12" s="90"/>
      <c r="HT12" s="90"/>
      <c r="HU12" s="90"/>
      <c r="HV12" s="90"/>
      <c r="HW12" s="90"/>
      <c r="HX12" s="90"/>
      <c r="HY12" s="90"/>
      <c r="HZ12" s="90"/>
      <c r="IA12" s="90"/>
      <c r="IB12" s="90"/>
      <c r="IC12" s="90"/>
      <c r="ID12" s="90"/>
      <c r="IE12" s="90"/>
      <c r="IF12" s="90"/>
      <c r="IG12" s="90"/>
      <c r="IH12" s="90"/>
      <c r="II12" s="90"/>
      <c r="IJ12" s="90"/>
      <c r="IK12" s="90"/>
      <c r="IL12" s="90"/>
      <c r="IM12" s="90"/>
      <c r="IN12" s="90"/>
      <c r="IO12" s="90"/>
      <c r="IP12" s="90"/>
      <c r="IQ12" s="90"/>
      <c r="IR12" s="90"/>
      <c r="IS12" s="90"/>
      <c r="IT12" s="90"/>
      <c r="IU12" s="90"/>
      <c r="IV12" s="90"/>
      <c r="IW12" s="90"/>
      <c r="IX12" s="90"/>
      <c r="IY12" s="90"/>
      <c r="IZ12" s="90"/>
      <c r="JA12" s="90"/>
      <c r="JB12" s="90"/>
      <c r="JC12" s="90"/>
      <c r="JD12" s="90"/>
      <c r="JE12" s="90"/>
      <c r="JF12" s="90"/>
      <c r="JG12" s="90"/>
      <c r="JH12" s="90"/>
      <c r="JI12" s="90"/>
      <c r="JJ12" s="90"/>
      <c r="JK12" s="90"/>
      <c r="JL12" s="90"/>
      <c r="JM12" s="90"/>
      <c r="JN12" s="90"/>
      <c r="JO12" s="90"/>
      <c r="JP12" s="90"/>
      <c r="JQ12" s="90"/>
      <c r="JR12" s="90"/>
      <c r="JS12" s="90"/>
      <c r="JT12" s="90"/>
      <c r="JU12" s="90"/>
      <c r="JV12" s="90"/>
      <c r="JW12" s="90"/>
      <c r="JX12" s="90"/>
      <c r="JY12" s="90"/>
      <c r="JZ12" s="90"/>
      <c r="KA12" s="90"/>
      <c r="KB12" s="90"/>
      <c r="KC12" s="90"/>
      <c r="KD12" s="90"/>
      <c r="KE12" s="90"/>
      <c r="KF12" s="90"/>
      <c r="KG12" s="90"/>
      <c r="KH12" s="90"/>
      <c r="KI12" s="90"/>
      <c r="KJ12" s="90"/>
      <c r="KK12" s="90"/>
      <c r="KL12" s="90"/>
      <c r="KM12" s="90"/>
      <c r="KN12" s="90"/>
      <c r="KO12" s="90"/>
      <c r="KP12" s="90"/>
      <c r="KQ12" s="90"/>
      <c r="KR12" s="90"/>
      <c r="KS12" s="90"/>
      <c r="KT12" s="90"/>
      <c r="KU12" s="90"/>
      <c r="KV12" s="90"/>
      <c r="KW12" s="90"/>
      <c r="KX12" s="90"/>
      <c r="KY12" s="90"/>
      <c r="KZ12" s="90"/>
      <c r="LA12" s="90"/>
      <c r="LB12" s="90"/>
      <c r="LC12" s="90"/>
      <c r="LD12" s="90"/>
      <c r="LE12" s="90"/>
      <c r="LF12" s="90"/>
      <c r="LG12" s="90"/>
      <c r="LH12" s="90"/>
      <c r="LI12" s="90"/>
      <c r="LJ12" s="90"/>
      <c r="LK12" s="90"/>
      <c r="LL12" s="90"/>
      <c r="LM12" s="90"/>
      <c r="LN12" s="90"/>
      <c r="LO12" s="90"/>
      <c r="LP12" s="90"/>
      <c r="LQ12" s="90"/>
      <c r="LR12" s="90"/>
      <c r="LS12" s="90"/>
      <c r="LT12" s="90"/>
      <c r="LU12" s="90"/>
      <c r="LV12" s="90"/>
      <c r="LW12" s="90"/>
      <c r="LX12" s="90"/>
      <c r="LY12" s="90"/>
      <c r="LZ12" s="90"/>
      <c r="MA12" s="90"/>
      <c r="MB12" s="90"/>
      <c r="MC12" s="90"/>
      <c r="MD12" s="90"/>
      <c r="ME12" s="90"/>
      <c r="MF12" s="90"/>
      <c r="MG12" s="90"/>
      <c r="MH12" s="90"/>
      <c r="MI12" s="90"/>
      <c r="MJ12" s="90"/>
      <c r="MK12" s="90"/>
      <c r="ML12" s="90"/>
      <c r="MM12" s="90"/>
      <c r="MN12" s="90"/>
      <c r="MO12" s="90"/>
      <c r="MP12" s="90"/>
      <c r="MQ12" s="90"/>
      <c r="MR12" s="90"/>
      <c r="MS12" s="90"/>
      <c r="MT12" s="90"/>
      <c r="MU12" s="90"/>
      <c r="MV12" s="90"/>
      <c r="MW12" s="90"/>
      <c r="MX12" s="90"/>
      <c r="MY12" s="90"/>
      <c r="MZ12" s="90"/>
      <c r="NA12" s="90"/>
      <c r="NB12" s="90"/>
      <c r="NC12" s="90"/>
      <c r="ND12" s="90"/>
      <c r="NE12" s="90"/>
      <c r="NF12" s="90"/>
      <c r="NG12" s="90"/>
      <c r="NH12" s="90"/>
      <c r="NI12" s="90"/>
      <c r="NJ12" s="90"/>
      <c r="NK12" s="90"/>
      <c r="NL12" s="90"/>
      <c r="NM12" s="90"/>
      <c r="NN12" s="90"/>
      <c r="NO12" s="90"/>
      <c r="NP12" s="90"/>
      <c r="NQ12" s="90"/>
      <c r="NR12" s="90"/>
      <c r="NS12" s="90"/>
      <c r="NT12" s="90"/>
      <c r="NU12" s="90"/>
      <c r="NV12" s="90"/>
      <c r="NW12" s="90"/>
      <c r="NX12" s="90"/>
      <c r="NY12" s="90"/>
      <c r="NZ12" s="90"/>
      <c r="OA12" s="90"/>
      <c r="OB12" s="90"/>
      <c r="OC12" s="90"/>
      <c r="OD12" s="90"/>
      <c r="OE12" s="90"/>
      <c r="OF12" s="90"/>
      <c r="OG12" s="90"/>
      <c r="OH12" s="90"/>
      <c r="OI12" s="90"/>
      <c r="OJ12" s="90"/>
      <c r="OK12" s="90"/>
      <c r="OL12" s="90"/>
      <c r="OM12" s="90"/>
      <c r="ON12" s="90"/>
      <c r="OO12" s="90"/>
      <c r="OP12" s="90"/>
      <c r="OQ12" s="90"/>
      <c r="OR12" s="90"/>
      <c r="OS12" s="90"/>
      <c r="OT12" s="90"/>
      <c r="OU12" s="90"/>
      <c r="OV12" s="90"/>
      <c r="OW12" s="90"/>
      <c r="OX12" s="90"/>
      <c r="OY12" s="90"/>
      <c r="OZ12" s="90"/>
      <c r="PA12" s="90"/>
      <c r="PB12" s="90"/>
      <c r="PC12" s="90"/>
      <c r="PD12" s="90"/>
      <c r="PE12" s="90"/>
      <c r="PF12" s="90"/>
      <c r="PG12" s="90"/>
      <c r="PH12" s="90"/>
      <c r="PI12" s="90"/>
      <c r="PJ12" s="90"/>
      <c r="PK12" s="90"/>
      <c r="PL12" s="90"/>
      <c r="PM12" s="90"/>
      <c r="PN12" s="90"/>
      <c r="PO12" s="90"/>
      <c r="PP12" s="90"/>
      <c r="PQ12" s="90"/>
      <c r="PR12" s="90"/>
      <c r="PS12" s="90"/>
      <c r="PT12" s="90"/>
      <c r="PU12" s="90"/>
      <c r="PV12" s="90"/>
      <c r="PW12" s="90"/>
      <c r="PX12" s="90"/>
      <c r="PY12" s="90"/>
      <c r="PZ12" s="90"/>
      <c r="QA12" s="90"/>
      <c r="QB12" s="90"/>
      <c r="QC12" s="90"/>
      <c r="QD12" s="90"/>
      <c r="QE12" s="90"/>
      <c r="QF12" s="90"/>
      <c r="QG12" s="90"/>
      <c r="QH12" s="90"/>
      <c r="QI12" s="90"/>
      <c r="QJ12" s="90"/>
      <c r="QK12" s="90"/>
      <c r="QL12" s="90"/>
      <c r="QM12" s="90"/>
      <c r="QN12" s="90"/>
      <c r="QO12" s="90"/>
      <c r="QP12" s="90"/>
      <c r="QQ12" s="90"/>
      <c r="QR12" s="90"/>
      <c r="QS12" s="90"/>
      <c r="QT12" s="90"/>
      <c r="QU12" s="90"/>
      <c r="QV12" s="90"/>
      <c r="QW12" s="90"/>
      <c r="QX12" s="90"/>
      <c r="QY12" s="90"/>
      <c r="QZ12" s="90"/>
      <c r="RA12" s="90"/>
      <c r="RB12" s="90"/>
      <c r="RC12" s="90"/>
      <c r="RD12" s="90"/>
      <c r="RE12" s="90"/>
      <c r="RF12" s="90"/>
      <c r="RG12" s="90"/>
      <c r="RH12" s="90"/>
      <c r="RI12" s="90"/>
      <c r="RJ12" s="90"/>
      <c r="RK12" s="90"/>
      <c r="RL12" s="90"/>
      <c r="RM12" s="90"/>
      <c r="RN12" s="90"/>
      <c r="RO12" s="90"/>
      <c r="RP12" s="90"/>
      <c r="RQ12" s="90"/>
      <c r="RR12" s="90"/>
      <c r="RS12" s="90"/>
      <c r="RT12" s="90"/>
      <c r="RU12" s="90"/>
      <c r="RV12" s="90"/>
      <c r="RW12" s="90"/>
      <c r="RX12" s="90"/>
      <c r="RY12" s="90"/>
      <c r="RZ12" s="90"/>
      <c r="SA12" s="90"/>
      <c r="SB12" s="90"/>
      <c r="SC12" s="90"/>
      <c r="SD12" s="90"/>
      <c r="SE12" s="90"/>
      <c r="SF12" s="90"/>
      <c r="SG12" s="90"/>
      <c r="SH12" s="90"/>
      <c r="SI12" s="90"/>
      <c r="SJ12" s="90"/>
      <c r="SK12" s="90"/>
      <c r="SL12" s="90"/>
      <c r="SM12" s="90"/>
      <c r="SN12" s="90"/>
      <c r="SO12" s="90"/>
      <c r="SP12" s="90"/>
      <c r="SQ12" s="90"/>
      <c r="SR12" s="90"/>
      <c r="SS12" s="90"/>
      <c r="ST12" s="90"/>
      <c r="SU12" s="90"/>
      <c r="SV12" s="90"/>
      <c r="SW12" s="90"/>
      <c r="SX12" s="90"/>
      <c r="SY12" s="90"/>
      <c r="SZ12" s="90"/>
      <c r="TA12" s="90"/>
      <c r="TB12" s="90"/>
      <c r="TC12" s="90"/>
      <c r="TD12" s="90"/>
      <c r="TE12" s="90"/>
      <c r="TF12" s="90"/>
      <c r="TG12" s="90"/>
      <c r="TH12" s="90"/>
      <c r="TI12" s="90"/>
      <c r="TJ12" s="90"/>
      <c r="TK12" s="90"/>
      <c r="TL12" s="90"/>
      <c r="TM12" s="90"/>
      <c r="TN12" s="90"/>
      <c r="TO12" s="90"/>
      <c r="TP12" s="90"/>
      <c r="TQ12" s="90"/>
      <c r="TR12" s="90"/>
      <c r="TS12" s="90"/>
      <c r="TT12" s="90"/>
      <c r="TU12" s="90"/>
      <c r="TV12" s="90"/>
      <c r="TW12" s="90"/>
      <c r="TX12" s="90"/>
      <c r="TY12" s="90"/>
      <c r="TZ12" s="90"/>
      <c r="UA12" s="90"/>
      <c r="UB12" s="90"/>
      <c r="UC12" s="90"/>
      <c r="UD12" s="90"/>
      <c r="UE12" s="90"/>
      <c r="UF12" s="90"/>
      <c r="UG12" s="90"/>
      <c r="UH12" s="90"/>
      <c r="UI12" s="90"/>
      <c r="UJ12" s="90"/>
      <c r="UK12" s="90"/>
      <c r="UL12" s="90"/>
      <c r="UM12" s="90"/>
      <c r="UN12" s="90"/>
      <c r="UO12" s="90"/>
      <c r="UP12" s="90"/>
      <c r="UQ12" s="90"/>
      <c r="UR12" s="90"/>
      <c r="US12" s="90"/>
      <c r="UT12" s="90"/>
      <c r="UU12" s="90"/>
      <c r="UV12" s="90"/>
      <c r="UW12" s="90"/>
      <c r="UX12" s="90"/>
      <c r="UY12" s="90"/>
      <c r="UZ12" s="90"/>
      <c r="VA12" s="90"/>
      <c r="VB12" s="90"/>
      <c r="VC12" s="90"/>
      <c r="VD12" s="90"/>
      <c r="VE12" s="90"/>
      <c r="VF12" s="90"/>
      <c r="VG12" s="90"/>
      <c r="VH12" s="90"/>
      <c r="VI12" s="90"/>
      <c r="VJ12" s="90"/>
      <c r="VK12" s="90"/>
      <c r="VL12" s="90"/>
      <c r="VM12" s="90"/>
      <c r="VN12" s="90"/>
      <c r="VO12" s="90"/>
      <c r="VP12" s="90"/>
      <c r="VQ12" s="90"/>
      <c r="VR12" s="90"/>
      <c r="VS12" s="90"/>
      <c r="VT12" s="90"/>
      <c r="VU12" s="90"/>
      <c r="VV12" s="90"/>
      <c r="VW12" s="90"/>
      <c r="VX12" s="90"/>
      <c r="VY12" s="90"/>
      <c r="VZ12" s="90"/>
      <c r="WA12" s="90"/>
      <c r="WB12" s="90"/>
      <c r="WC12" s="90"/>
      <c r="WD12" s="90"/>
      <c r="WE12" s="90"/>
      <c r="WF12" s="90"/>
      <c r="WG12" s="90"/>
      <c r="WH12" s="90"/>
      <c r="WI12" s="90"/>
      <c r="WJ12" s="90"/>
      <c r="WK12" s="90"/>
      <c r="WL12" s="90"/>
      <c r="WM12" s="90"/>
      <c r="WN12" s="90"/>
      <c r="WO12" s="90"/>
      <c r="WP12" s="90"/>
      <c r="WQ12" s="90"/>
      <c r="WR12" s="90"/>
      <c r="WS12" s="90"/>
      <c r="WT12" s="90"/>
      <c r="WU12" s="90"/>
      <c r="WV12" s="90"/>
      <c r="WW12" s="90"/>
      <c r="WX12" s="90"/>
      <c r="WY12" s="90"/>
      <c r="WZ12" s="90"/>
      <c r="XA12" s="90"/>
      <c r="XB12" s="90"/>
      <c r="XC12" s="90"/>
      <c r="XD12" s="90"/>
      <c r="XE12" s="90"/>
      <c r="XF12" s="90"/>
      <c r="XG12" s="90"/>
      <c r="XH12" s="90"/>
      <c r="XI12" s="90"/>
      <c r="XJ12" s="90"/>
      <c r="XK12" s="90"/>
      <c r="XL12" s="90"/>
      <c r="XM12" s="90"/>
      <c r="XN12" s="90"/>
      <c r="XO12" s="90"/>
      <c r="XP12" s="90"/>
      <c r="XQ12" s="90"/>
      <c r="XR12" s="90"/>
      <c r="XS12" s="90"/>
      <c r="XT12" s="90"/>
      <c r="XU12" s="90"/>
      <c r="XV12" s="90"/>
      <c r="XW12" s="90"/>
      <c r="XX12" s="90"/>
      <c r="XY12" s="90"/>
      <c r="XZ12" s="90"/>
      <c r="YA12" s="90"/>
      <c r="YB12" s="90"/>
      <c r="YC12" s="90"/>
      <c r="YD12" s="90"/>
      <c r="YE12" s="90"/>
      <c r="YF12" s="90"/>
      <c r="YG12" s="90"/>
      <c r="YH12" s="90"/>
      <c r="YI12" s="90"/>
      <c r="YJ12" s="90"/>
      <c r="YK12" s="90"/>
      <c r="YL12" s="90"/>
      <c r="YM12" s="90"/>
      <c r="YN12" s="90"/>
      <c r="YO12" s="90"/>
      <c r="YP12" s="90"/>
      <c r="YQ12" s="90"/>
      <c r="YR12" s="90"/>
      <c r="YS12" s="90"/>
      <c r="YT12" s="90"/>
      <c r="YU12" s="90"/>
      <c r="YV12" s="90"/>
      <c r="YW12" s="90"/>
      <c r="YX12" s="90"/>
      <c r="YY12" s="90"/>
      <c r="YZ12" s="90"/>
      <c r="ZA12" s="90"/>
      <c r="ZB12" s="90"/>
      <c r="ZC12" s="90"/>
      <c r="ZD12" s="90"/>
      <c r="ZE12" s="90"/>
      <c r="ZF12" s="90"/>
      <c r="ZG12" s="90"/>
      <c r="ZH12" s="90"/>
      <c r="ZI12" s="90"/>
      <c r="ZJ12" s="90"/>
      <c r="ZK12" s="90"/>
      <c r="ZL12" s="90"/>
      <c r="ZM12" s="90"/>
      <c r="ZN12" s="90"/>
      <c r="ZO12" s="90"/>
      <c r="ZP12" s="90"/>
      <c r="ZQ12" s="90"/>
      <c r="ZR12" s="90"/>
      <c r="ZS12" s="90"/>
      <c r="ZT12" s="90"/>
      <c r="ZU12" s="90"/>
      <c r="ZV12" s="90"/>
      <c r="ZW12" s="90"/>
      <c r="ZX12" s="90"/>
      <c r="ZY12" s="90"/>
      <c r="ZZ12" s="90"/>
      <c r="AAA12" s="90"/>
      <c r="AAB12" s="90"/>
      <c r="AAC12" s="90"/>
      <c r="AAD12" s="90"/>
      <c r="AAE12" s="90"/>
      <c r="AAF12" s="90"/>
      <c r="AAG12" s="90"/>
      <c r="AAH12" s="90"/>
      <c r="AAI12" s="90"/>
      <c r="AAJ12" s="90"/>
      <c r="AAK12" s="90"/>
      <c r="AAL12" s="90"/>
      <c r="AAM12" s="90"/>
      <c r="AAN12" s="90"/>
      <c r="AAO12" s="90"/>
      <c r="AAP12" s="90"/>
      <c r="AAQ12" s="90"/>
      <c r="AAR12" s="90"/>
      <c r="AAS12" s="90"/>
      <c r="AAT12" s="90"/>
      <c r="AAU12" s="90"/>
      <c r="AAV12" s="90"/>
      <c r="AAW12" s="90"/>
      <c r="AAX12" s="90"/>
      <c r="AAY12" s="90"/>
      <c r="AAZ12" s="90"/>
      <c r="ABA12" s="90"/>
      <c r="ABB12" s="90"/>
      <c r="ABC12" s="90"/>
      <c r="ABD12" s="90"/>
      <c r="ABE12" s="90"/>
      <c r="ABF12" s="90"/>
      <c r="ABG12" s="90"/>
      <c r="ABH12" s="90"/>
      <c r="ABI12" s="90"/>
      <c r="ABJ12" s="90"/>
      <c r="ABK12" s="90"/>
      <c r="ABL12" s="90"/>
      <c r="ABM12" s="90"/>
      <c r="ABN12" s="90"/>
      <c r="ABO12" s="90"/>
      <c r="ABP12" s="90"/>
      <c r="ABQ12" s="90"/>
      <c r="ABR12" s="90"/>
      <c r="ABS12" s="90"/>
      <c r="ABT12" s="90"/>
      <c r="ABU12" s="90"/>
      <c r="ABV12" s="90"/>
      <c r="ABW12" s="90"/>
      <c r="ABX12" s="90"/>
      <c r="ABY12" s="90"/>
      <c r="ABZ12" s="90"/>
      <c r="ACA12" s="90"/>
      <c r="ACB12" s="90"/>
      <c r="ACC12" s="90"/>
      <c r="ACD12" s="90"/>
      <c r="ACE12" s="90"/>
      <c r="ACF12" s="90"/>
      <c r="ACG12" s="90"/>
      <c r="ACH12" s="90"/>
      <c r="ACI12" s="90"/>
      <c r="ACJ12" s="90"/>
      <c r="ACK12" s="90"/>
      <c r="ACL12" s="90"/>
      <c r="ACM12" s="90"/>
      <c r="ACN12" s="90"/>
      <c r="ACO12" s="90"/>
      <c r="ACP12" s="90"/>
      <c r="ACQ12" s="90"/>
      <c r="ACR12" s="90"/>
      <c r="ACS12" s="90"/>
      <c r="ACT12" s="90"/>
      <c r="ACU12" s="90"/>
      <c r="ACV12" s="90"/>
      <c r="ACW12" s="90"/>
      <c r="ACX12" s="90"/>
      <c r="ACY12" s="90"/>
      <c r="ACZ12" s="90"/>
      <c r="ADA12" s="90"/>
      <c r="ADB12" s="90"/>
      <c r="ADC12" s="90"/>
      <c r="ADD12" s="90"/>
      <c r="ADE12" s="90"/>
      <c r="ADF12" s="90"/>
      <c r="ADG12" s="90"/>
      <c r="ADH12" s="90"/>
      <c r="ADI12" s="90"/>
      <c r="ADJ12" s="90"/>
      <c r="ADK12" s="90"/>
      <c r="ADL12" s="90"/>
      <c r="ADM12" s="90"/>
      <c r="ADN12" s="90"/>
      <c r="ADO12" s="90"/>
      <c r="ADP12" s="90"/>
      <c r="ADQ12" s="90"/>
      <c r="ADR12" s="90"/>
      <c r="ADS12" s="90"/>
      <c r="ADT12" s="90"/>
      <c r="ADU12" s="90"/>
      <c r="ADV12" s="90"/>
      <c r="ADW12" s="90"/>
      <c r="ADX12" s="90"/>
      <c r="ADY12" s="90"/>
      <c r="ADZ12" s="90"/>
      <c r="AEA12" s="90"/>
      <c r="AEB12" s="90"/>
      <c r="AEC12" s="90"/>
      <c r="AED12" s="90"/>
      <c r="AEE12" s="90"/>
      <c r="AEF12" s="90"/>
      <c r="AEG12" s="90"/>
      <c r="AEH12" s="90"/>
      <c r="AEI12" s="90"/>
      <c r="AEJ12" s="90"/>
      <c r="AEK12" s="90"/>
      <c r="AEL12" s="90"/>
      <c r="AEM12" s="90"/>
      <c r="AEN12" s="90"/>
      <c r="AEO12" s="90"/>
      <c r="AEP12" s="90"/>
      <c r="AEQ12" s="90"/>
      <c r="AER12" s="90"/>
      <c r="AES12" s="90"/>
      <c r="AET12" s="90"/>
      <c r="AEU12" s="90"/>
      <c r="AEV12" s="90"/>
      <c r="AEW12" s="90"/>
      <c r="AEX12" s="90"/>
      <c r="AEY12" s="90"/>
      <c r="AEZ12" s="90"/>
      <c r="AFA12" s="90"/>
      <c r="AFB12" s="90"/>
      <c r="AFC12" s="90"/>
      <c r="AFD12" s="90"/>
      <c r="AFE12" s="90"/>
      <c r="AFF12" s="90"/>
      <c r="AFG12" s="90"/>
      <c r="AFH12" s="90"/>
      <c r="AFI12" s="90"/>
      <c r="AFJ12" s="90"/>
      <c r="AFK12" s="90"/>
      <c r="AFL12" s="90"/>
      <c r="AFM12" s="90"/>
      <c r="AFN12" s="90"/>
      <c r="AFO12" s="90"/>
      <c r="AFP12" s="90"/>
      <c r="AFQ12" s="90"/>
      <c r="AFR12" s="90"/>
      <c r="AFS12" s="90"/>
      <c r="AFT12" s="90"/>
      <c r="AFU12" s="90"/>
      <c r="AFV12" s="90"/>
      <c r="AFW12" s="90"/>
      <c r="AFX12" s="90"/>
      <c r="AFY12" s="90"/>
      <c r="AFZ12" s="90"/>
      <c r="AGA12" s="90"/>
      <c r="AGB12" s="90"/>
      <c r="AGC12" s="90"/>
      <c r="AGD12" s="90"/>
      <c r="AGE12" s="90"/>
      <c r="AGF12" s="90"/>
      <c r="AGG12" s="90"/>
      <c r="AGH12" s="90"/>
      <c r="AGI12" s="90"/>
      <c r="AGJ12" s="90"/>
      <c r="AGK12" s="90"/>
      <c r="AGL12" s="90"/>
      <c r="AGM12" s="90"/>
      <c r="AGN12" s="90"/>
      <c r="AGO12" s="90"/>
      <c r="AGP12" s="90"/>
      <c r="AGQ12" s="90"/>
      <c r="AGR12" s="90"/>
      <c r="AGS12" s="90"/>
      <c r="AGT12" s="90"/>
      <c r="AGU12" s="90"/>
      <c r="AGV12" s="90"/>
      <c r="AGW12" s="90"/>
      <c r="AGX12" s="90"/>
      <c r="AGY12" s="90"/>
      <c r="AGZ12" s="90"/>
      <c r="AHA12" s="90"/>
      <c r="AHB12" s="90"/>
      <c r="AHC12" s="90"/>
      <c r="AHD12" s="90"/>
      <c r="AHE12" s="90"/>
      <c r="AHF12" s="90"/>
      <c r="AHG12" s="90"/>
      <c r="AHH12" s="90"/>
      <c r="AHI12" s="90"/>
      <c r="AHJ12" s="90"/>
      <c r="AHK12" s="90"/>
      <c r="AHL12" s="90"/>
      <c r="AHM12" s="90"/>
      <c r="AHN12" s="90"/>
      <c r="AHO12" s="90"/>
      <c r="AHP12" s="90"/>
      <c r="AHQ12" s="90"/>
      <c r="AHR12" s="90"/>
      <c r="AHS12" s="90"/>
      <c r="AHT12" s="90"/>
      <c r="AHU12" s="90"/>
      <c r="AHV12" s="90"/>
      <c r="AHW12" s="90"/>
      <c r="AHX12" s="90"/>
      <c r="AHY12" s="90"/>
      <c r="AHZ12" s="90"/>
      <c r="AIA12" s="90"/>
      <c r="AIB12" s="90"/>
      <c r="AIC12" s="90"/>
      <c r="AID12" s="90"/>
      <c r="AIE12" s="90"/>
      <c r="AIF12" s="90"/>
      <c r="AIG12" s="90"/>
      <c r="AIH12" s="90"/>
      <c r="AII12" s="90"/>
      <c r="AIJ12" s="90"/>
      <c r="AIK12" s="90"/>
      <c r="AIL12" s="90"/>
      <c r="AIM12" s="90"/>
      <c r="AIN12" s="90"/>
      <c r="AIO12" s="90"/>
      <c r="AIP12" s="90"/>
      <c r="AIQ12" s="90"/>
      <c r="AIR12" s="90"/>
      <c r="AIS12" s="90"/>
      <c r="AIT12" s="90"/>
      <c r="AIU12" s="90"/>
      <c r="AIV12" s="90"/>
      <c r="AIW12" s="90"/>
      <c r="AIX12" s="90"/>
      <c r="AIY12" s="90"/>
      <c r="AIZ12" s="90"/>
      <c r="AJA12" s="90"/>
      <c r="AJB12" s="90"/>
      <c r="AJC12" s="90"/>
      <c r="AJD12" s="90"/>
      <c r="AJE12" s="90"/>
      <c r="AJF12" s="90"/>
      <c r="AJG12" s="90"/>
      <c r="AJH12" s="90"/>
      <c r="AJI12" s="90"/>
      <c r="AJJ12" s="90"/>
      <c r="AJK12" s="90"/>
      <c r="AJL12" s="90"/>
      <c r="AJM12" s="90"/>
      <c r="AJN12" s="90"/>
      <c r="AJO12" s="90"/>
      <c r="AJP12" s="90"/>
      <c r="AJQ12" s="90"/>
      <c r="AJR12" s="90"/>
      <c r="AJS12" s="90"/>
      <c r="AJT12" s="90"/>
      <c r="AJU12" s="90"/>
      <c r="AJV12" s="90"/>
      <c r="AJW12" s="90"/>
      <c r="AJX12" s="90"/>
      <c r="AJY12" s="90"/>
      <c r="AJZ12" s="90"/>
      <c r="AKA12" s="90"/>
      <c r="AKB12" s="90"/>
      <c r="AKC12" s="90"/>
      <c r="AKD12" s="90"/>
      <c r="AKE12" s="90"/>
      <c r="AKF12" s="90"/>
      <c r="AKG12" s="90"/>
      <c r="AKH12" s="90"/>
      <c r="AKI12" s="90"/>
      <c r="AKJ12" s="90"/>
      <c r="AKK12" s="90"/>
      <c r="AKL12" s="90"/>
      <c r="AKM12" s="90"/>
      <c r="AKN12" s="90"/>
      <c r="AKO12" s="90"/>
      <c r="AKP12" s="90"/>
      <c r="AKQ12" s="90"/>
      <c r="AKR12" s="90"/>
      <c r="AKS12" s="90"/>
      <c r="AKT12" s="90"/>
      <c r="AKU12" s="90"/>
      <c r="AKV12" s="90"/>
      <c r="AKW12" s="90"/>
      <c r="AKX12" s="90"/>
      <c r="AKY12" s="90"/>
      <c r="AKZ12" s="90"/>
      <c r="ALA12" s="90"/>
      <c r="ALB12" s="90"/>
      <c r="ALC12" s="90"/>
      <c r="ALD12" s="90"/>
      <c r="ALE12" s="90"/>
      <c r="ALF12" s="90"/>
      <c r="ALG12" s="90"/>
      <c r="ALH12" s="90"/>
      <c r="ALI12" s="90"/>
      <c r="ALJ12" s="90"/>
      <c r="ALK12" s="90"/>
      <c r="ALL12" s="90"/>
      <c r="ALM12" s="90"/>
      <c r="ALN12" s="90"/>
      <c r="ALO12" s="90"/>
      <c r="ALP12" s="90"/>
      <c r="ALQ12" s="90"/>
      <c r="ALR12" s="90"/>
      <c r="ALS12" s="90"/>
      <c r="ALT12" s="90"/>
      <c r="ALU12" s="90"/>
      <c r="ALV12" s="90"/>
      <c r="ALW12" s="90"/>
      <c r="ALX12" s="90"/>
      <c r="ALY12" s="90"/>
      <c r="ALZ12" s="90"/>
      <c r="AMA12" s="90"/>
      <c r="AMB12" s="90"/>
      <c r="AMC12" s="90"/>
      <c r="AMD12" s="90"/>
      <c r="AME12" s="90"/>
      <c r="AMF12" s="90"/>
      <c r="AMG12" s="90"/>
      <c r="AMH12" s="90"/>
      <c r="AMI12" s="90"/>
      <c r="AMJ12" s="90"/>
    </row>
    <row r="13" spans="1:1024" ht="15.75" x14ac:dyDescent="0.25">
      <c r="A13" s="110" t="s">
        <v>137</v>
      </c>
      <c r="B13" s="111"/>
      <c r="C13" s="112"/>
      <c r="D13" s="90"/>
      <c r="E13" s="87"/>
      <c r="F13" s="88"/>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90"/>
      <c r="FE13" s="90"/>
      <c r="FF13" s="90"/>
      <c r="FG13" s="90"/>
      <c r="FH13" s="90"/>
      <c r="FI13" s="90"/>
      <c r="FJ13" s="90"/>
      <c r="FK13" s="90"/>
      <c r="FL13" s="90"/>
      <c r="FM13" s="90"/>
      <c r="FN13" s="90"/>
      <c r="FO13" s="90"/>
      <c r="FP13" s="90"/>
      <c r="FQ13" s="90"/>
      <c r="FR13" s="90"/>
      <c r="FS13" s="90"/>
      <c r="FT13" s="90"/>
      <c r="FU13" s="90"/>
      <c r="FV13" s="90"/>
      <c r="FW13" s="90"/>
      <c r="FX13" s="90"/>
      <c r="FY13" s="90"/>
      <c r="FZ13" s="90"/>
      <c r="GA13" s="90"/>
      <c r="GB13" s="90"/>
      <c r="GC13" s="90"/>
      <c r="GD13" s="90"/>
      <c r="GE13" s="90"/>
      <c r="GF13" s="90"/>
      <c r="GG13" s="90"/>
      <c r="GH13" s="90"/>
      <c r="GI13" s="90"/>
      <c r="GJ13" s="90"/>
      <c r="GK13" s="90"/>
      <c r="GL13" s="90"/>
      <c r="GM13" s="90"/>
      <c r="GN13" s="90"/>
      <c r="GO13" s="90"/>
      <c r="GP13" s="90"/>
      <c r="GQ13" s="90"/>
      <c r="GR13" s="90"/>
      <c r="GS13" s="90"/>
      <c r="GT13" s="90"/>
      <c r="GU13" s="90"/>
      <c r="GV13" s="90"/>
      <c r="GW13" s="90"/>
      <c r="GX13" s="90"/>
      <c r="GY13" s="90"/>
      <c r="GZ13" s="90"/>
      <c r="HA13" s="90"/>
      <c r="HB13" s="90"/>
      <c r="HC13" s="90"/>
      <c r="HD13" s="90"/>
      <c r="HE13" s="90"/>
      <c r="HF13" s="90"/>
      <c r="HG13" s="90"/>
      <c r="HH13" s="90"/>
      <c r="HI13" s="90"/>
      <c r="HJ13" s="90"/>
      <c r="HK13" s="90"/>
      <c r="HL13" s="90"/>
      <c r="HM13" s="90"/>
      <c r="HN13" s="90"/>
      <c r="HO13" s="90"/>
      <c r="HP13" s="90"/>
      <c r="HQ13" s="90"/>
      <c r="HR13" s="90"/>
      <c r="HS13" s="90"/>
      <c r="HT13" s="90"/>
      <c r="HU13" s="90"/>
      <c r="HV13" s="90"/>
      <c r="HW13" s="90"/>
      <c r="HX13" s="90"/>
      <c r="HY13" s="90"/>
      <c r="HZ13" s="90"/>
      <c r="IA13" s="90"/>
      <c r="IB13" s="90"/>
      <c r="IC13" s="90"/>
      <c r="ID13" s="90"/>
      <c r="IE13" s="90"/>
      <c r="IF13" s="90"/>
      <c r="IG13" s="90"/>
      <c r="IH13" s="90"/>
      <c r="II13" s="90"/>
      <c r="IJ13" s="90"/>
      <c r="IK13" s="90"/>
      <c r="IL13" s="90"/>
      <c r="IM13" s="90"/>
      <c r="IN13" s="90"/>
      <c r="IO13" s="90"/>
      <c r="IP13" s="90"/>
      <c r="IQ13" s="90"/>
      <c r="IR13" s="90"/>
      <c r="IS13" s="90"/>
      <c r="IT13" s="90"/>
      <c r="IU13" s="90"/>
      <c r="IV13" s="90"/>
      <c r="IW13" s="90"/>
      <c r="IX13" s="90"/>
      <c r="IY13" s="90"/>
      <c r="IZ13" s="90"/>
      <c r="JA13" s="90"/>
      <c r="JB13" s="90"/>
      <c r="JC13" s="90"/>
      <c r="JD13" s="90"/>
      <c r="JE13" s="90"/>
      <c r="JF13" s="90"/>
      <c r="JG13" s="90"/>
      <c r="JH13" s="90"/>
      <c r="JI13" s="90"/>
      <c r="JJ13" s="90"/>
      <c r="JK13" s="90"/>
      <c r="JL13" s="90"/>
      <c r="JM13" s="90"/>
      <c r="JN13" s="90"/>
      <c r="JO13" s="90"/>
      <c r="JP13" s="90"/>
      <c r="JQ13" s="90"/>
      <c r="JR13" s="90"/>
      <c r="JS13" s="90"/>
      <c r="JT13" s="90"/>
      <c r="JU13" s="90"/>
      <c r="JV13" s="90"/>
      <c r="JW13" s="90"/>
      <c r="JX13" s="90"/>
      <c r="JY13" s="90"/>
      <c r="JZ13" s="90"/>
      <c r="KA13" s="90"/>
      <c r="KB13" s="90"/>
      <c r="KC13" s="90"/>
      <c r="KD13" s="90"/>
      <c r="KE13" s="90"/>
      <c r="KF13" s="90"/>
      <c r="KG13" s="90"/>
      <c r="KH13" s="90"/>
      <c r="KI13" s="90"/>
      <c r="KJ13" s="90"/>
      <c r="KK13" s="90"/>
      <c r="KL13" s="90"/>
      <c r="KM13" s="90"/>
      <c r="KN13" s="90"/>
      <c r="KO13" s="90"/>
      <c r="KP13" s="90"/>
      <c r="KQ13" s="90"/>
      <c r="KR13" s="90"/>
      <c r="KS13" s="90"/>
      <c r="KT13" s="90"/>
      <c r="KU13" s="90"/>
      <c r="KV13" s="90"/>
      <c r="KW13" s="90"/>
      <c r="KX13" s="90"/>
      <c r="KY13" s="90"/>
      <c r="KZ13" s="90"/>
      <c r="LA13" s="90"/>
      <c r="LB13" s="90"/>
      <c r="LC13" s="90"/>
      <c r="LD13" s="90"/>
      <c r="LE13" s="90"/>
      <c r="LF13" s="90"/>
      <c r="LG13" s="90"/>
      <c r="LH13" s="90"/>
      <c r="LI13" s="90"/>
      <c r="LJ13" s="90"/>
      <c r="LK13" s="90"/>
      <c r="LL13" s="90"/>
      <c r="LM13" s="90"/>
      <c r="LN13" s="90"/>
      <c r="LO13" s="90"/>
      <c r="LP13" s="90"/>
      <c r="LQ13" s="90"/>
      <c r="LR13" s="90"/>
      <c r="LS13" s="90"/>
      <c r="LT13" s="90"/>
      <c r="LU13" s="90"/>
      <c r="LV13" s="90"/>
      <c r="LW13" s="90"/>
      <c r="LX13" s="90"/>
      <c r="LY13" s="90"/>
      <c r="LZ13" s="90"/>
      <c r="MA13" s="90"/>
      <c r="MB13" s="90"/>
      <c r="MC13" s="90"/>
      <c r="MD13" s="90"/>
      <c r="ME13" s="90"/>
      <c r="MF13" s="90"/>
      <c r="MG13" s="90"/>
      <c r="MH13" s="90"/>
      <c r="MI13" s="90"/>
      <c r="MJ13" s="90"/>
      <c r="MK13" s="90"/>
      <c r="ML13" s="90"/>
      <c r="MM13" s="90"/>
      <c r="MN13" s="90"/>
      <c r="MO13" s="90"/>
      <c r="MP13" s="90"/>
      <c r="MQ13" s="90"/>
      <c r="MR13" s="90"/>
      <c r="MS13" s="90"/>
      <c r="MT13" s="90"/>
      <c r="MU13" s="90"/>
      <c r="MV13" s="90"/>
      <c r="MW13" s="90"/>
      <c r="MX13" s="90"/>
      <c r="MY13" s="90"/>
      <c r="MZ13" s="90"/>
      <c r="NA13" s="90"/>
      <c r="NB13" s="90"/>
      <c r="NC13" s="90"/>
      <c r="ND13" s="90"/>
      <c r="NE13" s="90"/>
      <c r="NF13" s="90"/>
      <c r="NG13" s="90"/>
      <c r="NH13" s="90"/>
      <c r="NI13" s="90"/>
      <c r="NJ13" s="90"/>
      <c r="NK13" s="90"/>
      <c r="NL13" s="90"/>
      <c r="NM13" s="90"/>
      <c r="NN13" s="90"/>
      <c r="NO13" s="90"/>
      <c r="NP13" s="90"/>
      <c r="NQ13" s="90"/>
      <c r="NR13" s="90"/>
      <c r="NS13" s="90"/>
      <c r="NT13" s="90"/>
      <c r="NU13" s="90"/>
      <c r="NV13" s="90"/>
      <c r="NW13" s="90"/>
      <c r="NX13" s="90"/>
      <c r="NY13" s="90"/>
      <c r="NZ13" s="90"/>
      <c r="OA13" s="90"/>
      <c r="OB13" s="90"/>
      <c r="OC13" s="90"/>
      <c r="OD13" s="90"/>
      <c r="OE13" s="90"/>
      <c r="OF13" s="90"/>
      <c r="OG13" s="90"/>
      <c r="OH13" s="90"/>
      <c r="OI13" s="90"/>
      <c r="OJ13" s="90"/>
      <c r="OK13" s="90"/>
      <c r="OL13" s="90"/>
      <c r="OM13" s="90"/>
      <c r="ON13" s="90"/>
      <c r="OO13" s="90"/>
      <c r="OP13" s="90"/>
      <c r="OQ13" s="90"/>
      <c r="OR13" s="90"/>
      <c r="OS13" s="90"/>
      <c r="OT13" s="90"/>
      <c r="OU13" s="90"/>
      <c r="OV13" s="90"/>
      <c r="OW13" s="90"/>
      <c r="OX13" s="90"/>
      <c r="OY13" s="90"/>
      <c r="OZ13" s="90"/>
      <c r="PA13" s="90"/>
      <c r="PB13" s="90"/>
      <c r="PC13" s="90"/>
      <c r="PD13" s="90"/>
      <c r="PE13" s="90"/>
      <c r="PF13" s="90"/>
      <c r="PG13" s="90"/>
      <c r="PH13" s="90"/>
      <c r="PI13" s="90"/>
      <c r="PJ13" s="90"/>
      <c r="PK13" s="90"/>
      <c r="PL13" s="90"/>
      <c r="PM13" s="90"/>
      <c r="PN13" s="90"/>
      <c r="PO13" s="90"/>
      <c r="PP13" s="90"/>
      <c r="PQ13" s="90"/>
      <c r="PR13" s="90"/>
      <c r="PS13" s="90"/>
      <c r="PT13" s="90"/>
      <c r="PU13" s="90"/>
      <c r="PV13" s="90"/>
      <c r="PW13" s="90"/>
      <c r="PX13" s="90"/>
      <c r="PY13" s="90"/>
      <c r="PZ13" s="90"/>
      <c r="QA13" s="90"/>
      <c r="QB13" s="90"/>
      <c r="QC13" s="90"/>
      <c r="QD13" s="90"/>
      <c r="QE13" s="90"/>
      <c r="QF13" s="90"/>
      <c r="QG13" s="90"/>
      <c r="QH13" s="90"/>
      <c r="QI13" s="90"/>
      <c r="QJ13" s="90"/>
      <c r="QK13" s="90"/>
      <c r="QL13" s="90"/>
      <c r="QM13" s="90"/>
      <c r="QN13" s="90"/>
      <c r="QO13" s="90"/>
      <c r="QP13" s="90"/>
      <c r="QQ13" s="90"/>
      <c r="QR13" s="90"/>
      <c r="QS13" s="90"/>
      <c r="QT13" s="90"/>
      <c r="QU13" s="90"/>
      <c r="QV13" s="90"/>
      <c r="QW13" s="90"/>
      <c r="QX13" s="90"/>
      <c r="QY13" s="90"/>
      <c r="QZ13" s="90"/>
      <c r="RA13" s="90"/>
      <c r="RB13" s="90"/>
      <c r="RC13" s="90"/>
      <c r="RD13" s="90"/>
      <c r="RE13" s="90"/>
      <c r="RF13" s="90"/>
      <c r="RG13" s="90"/>
      <c r="RH13" s="90"/>
      <c r="RI13" s="90"/>
      <c r="RJ13" s="90"/>
      <c r="RK13" s="90"/>
      <c r="RL13" s="90"/>
      <c r="RM13" s="90"/>
      <c r="RN13" s="90"/>
      <c r="RO13" s="90"/>
      <c r="RP13" s="90"/>
      <c r="RQ13" s="90"/>
      <c r="RR13" s="90"/>
      <c r="RS13" s="90"/>
      <c r="RT13" s="90"/>
      <c r="RU13" s="90"/>
      <c r="RV13" s="90"/>
      <c r="RW13" s="90"/>
      <c r="RX13" s="90"/>
      <c r="RY13" s="90"/>
      <c r="RZ13" s="90"/>
      <c r="SA13" s="90"/>
      <c r="SB13" s="90"/>
      <c r="SC13" s="90"/>
      <c r="SD13" s="90"/>
      <c r="SE13" s="90"/>
      <c r="SF13" s="90"/>
      <c r="SG13" s="90"/>
      <c r="SH13" s="90"/>
      <c r="SI13" s="90"/>
      <c r="SJ13" s="90"/>
      <c r="SK13" s="90"/>
      <c r="SL13" s="90"/>
      <c r="SM13" s="90"/>
      <c r="SN13" s="90"/>
      <c r="SO13" s="90"/>
      <c r="SP13" s="90"/>
      <c r="SQ13" s="90"/>
      <c r="SR13" s="90"/>
      <c r="SS13" s="90"/>
      <c r="ST13" s="90"/>
      <c r="SU13" s="90"/>
      <c r="SV13" s="90"/>
      <c r="SW13" s="90"/>
      <c r="SX13" s="90"/>
      <c r="SY13" s="90"/>
      <c r="SZ13" s="90"/>
      <c r="TA13" s="90"/>
      <c r="TB13" s="90"/>
      <c r="TC13" s="90"/>
      <c r="TD13" s="90"/>
      <c r="TE13" s="90"/>
      <c r="TF13" s="90"/>
      <c r="TG13" s="90"/>
      <c r="TH13" s="90"/>
      <c r="TI13" s="90"/>
      <c r="TJ13" s="90"/>
      <c r="TK13" s="90"/>
      <c r="TL13" s="90"/>
      <c r="TM13" s="90"/>
      <c r="TN13" s="90"/>
      <c r="TO13" s="90"/>
      <c r="TP13" s="90"/>
      <c r="TQ13" s="90"/>
      <c r="TR13" s="90"/>
      <c r="TS13" s="90"/>
      <c r="TT13" s="90"/>
      <c r="TU13" s="90"/>
      <c r="TV13" s="90"/>
      <c r="TW13" s="90"/>
      <c r="TX13" s="90"/>
      <c r="TY13" s="90"/>
      <c r="TZ13" s="90"/>
      <c r="UA13" s="90"/>
      <c r="UB13" s="90"/>
      <c r="UC13" s="90"/>
      <c r="UD13" s="90"/>
      <c r="UE13" s="90"/>
      <c r="UF13" s="90"/>
      <c r="UG13" s="90"/>
      <c r="UH13" s="90"/>
      <c r="UI13" s="90"/>
      <c r="UJ13" s="90"/>
      <c r="UK13" s="90"/>
      <c r="UL13" s="90"/>
      <c r="UM13" s="90"/>
      <c r="UN13" s="90"/>
      <c r="UO13" s="90"/>
      <c r="UP13" s="90"/>
      <c r="UQ13" s="90"/>
      <c r="UR13" s="90"/>
      <c r="US13" s="90"/>
      <c r="UT13" s="90"/>
      <c r="UU13" s="90"/>
      <c r="UV13" s="90"/>
      <c r="UW13" s="90"/>
      <c r="UX13" s="90"/>
      <c r="UY13" s="90"/>
      <c r="UZ13" s="90"/>
      <c r="VA13" s="90"/>
      <c r="VB13" s="90"/>
      <c r="VC13" s="90"/>
      <c r="VD13" s="90"/>
      <c r="VE13" s="90"/>
      <c r="VF13" s="90"/>
      <c r="VG13" s="90"/>
      <c r="VH13" s="90"/>
      <c r="VI13" s="90"/>
      <c r="VJ13" s="90"/>
      <c r="VK13" s="90"/>
      <c r="VL13" s="90"/>
      <c r="VM13" s="90"/>
      <c r="VN13" s="90"/>
      <c r="VO13" s="90"/>
      <c r="VP13" s="90"/>
      <c r="VQ13" s="90"/>
      <c r="VR13" s="90"/>
      <c r="VS13" s="90"/>
      <c r="VT13" s="90"/>
      <c r="VU13" s="90"/>
      <c r="VV13" s="90"/>
      <c r="VW13" s="90"/>
      <c r="VX13" s="90"/>
      <c r="VY13" s="90"/>
      <c r="VZ13" s="90"/>
      <c r="WA13" s="90"/>
      <c r="WB13" s="90"/>
      <c r="WC13" s="90"/>
      <c r="WD13" s="90"/>
      <c r="WE13" s="90"/>
      <c r="WF13" s="90"/>
      <c r="WG13" s="90"/>
      <c r="WH13" s="90"/>
      <c r="WI13" s="90"/>
      <c r="WJ13" s="90"/>
      <c r="WK13" s="90"/>
      <c r="WL13" s="90"/>
      <c r="WM13" s="90"/>
      <c r="WN13" s="90"/>
      <c r="WO13" s="90"/>
      <c r="WP13" s="90"/>
      <c r="WQ13" s="90"/>
      <c r="WR13" s="90"/>
      <c r="WS13" s="90"/>
      <c r="WT13" s="90"/>
      <c r="WU13" s="90"/>
      <c r="WV13" s="90"/>
      <c r="WW13" s="90"/>
      <c r="WX13" s="90"/>
      <c r="WY13" s="90"/>
      <c r="WZ13" s="90"/>
      <c r="XA13" s="90"/>
      <c r="XB13" s="90"/>
      <c r="XC13" s="90"/>
      <c r="XD13" s="90"/>
      <c r="XE13" s="90"/>
      <c r="XF13" s="90"/>
      <c r="XG13" s="90"/>
      <c r="XH13" s="90"/>
      <c r="XI13" s="90"/>
      <c r="XJ13" s="90"/>
      <c r="XK13" s="90"/>
      <c r="XL13" s="90"/>
      <c r="XM13" s="90"/>
      <c r="XN13" s="90"/>
      <c r="XO13" s="90"/>
      <c r="XP13" s="90"/>
      <c r="XQ13" s="90"/>
      <c r="XR13" s="90"/>
      <c r="XS13" s="90"/>
      <c r="XT13" s="90"/>
      <c r="XU13" s="90"/>
      <c r="XV13" s="90"/>
      <c r="XW13" s="90"/>
      <c r="XX13" s="90"/>
      <c r="XY13" s="90"/>
      <c r="XZ13" s="90"/>
      <c r="YA13" s="90"/>
      <c r="YB13" s="90"/>
      <c r="YC13" s="90"/>
      <c r="YD13" s="90"/>
      <c r="YE13" s="90"/>
      <c r="YF13" s="90"/>
      <c r="YG13" s="90"/>
      <c r="YH13" s="90"/>
      <c r="YI13" s="90"/>
      <c r="YJ13" s="90"/>
      <c r="YK13" s="90"/>
      <c r="YL13" s="90"/>
      <c r="YM13" s="90"/>
      <c r="YN13" s="90"/>
      <c r="YO13" s="90"/>
      <c r="YP13" s="90"/>
      <c r="YQ13" s="90"/>
      <c r="YR13" s="90"/>
      <c r="YS13" s="90"/>
      <c r="YT13" s="90"/>
      <c r="YU13" s="90"/>
      <c r="YV13" s="90"/>
      <c r="YW13" s="90"/>
      <c r="YX13" s="90"/>
      <c r="YY13" s="90"/>
      <c r="YZ13" s="90"/>
      <c r="ZA13" s="90"/>
      <c r="ZB13" s="90"/>
      <c r="ZC13" s="90"/>
      <c r="ZD13" s="90"/>
      <c r="ZE13" s="90"/>
      <c r="ZF13" s="90"/>
      <c r="ZG13" s="90"/>
      <c r="ZH13" s="90"/>
      <c r="ZI13" s="90"/>
      <c r="ZJ13" s="90"/>
      <c r="ZK13" s="90"/>
      <c r="ZL13" s="90"/>
      <c r="ZM13" s="90"/>
      <c r="ZN13" s="90"/>
      <c r="ZO13" s="90"/>
      <c r="ZP13" s="90"/>
      <c r="ZQ13" s="90"/>
      <c r="ZR13" s="90"/>
      <c r="ZS13" s="90"/>
      <c r="ZT13" s="90"/>
      <c r="ZU13" s="90"/>
      <c r="ZV13" s="90"/>
      <c r="ZW13" s="90"/>
      <c r="ZX13" s="90"/>
      <c r="ZY13" s="90"/>
      <c r="ZZ13" s="90"/>
      <c r="AAA13" s="90"/>
      <c r="AAB13" s="90"/>
      <c r="AAC13" s="90"/>
      <c r="AAD13" s="90"/>
      <c r="AAE13" s="90"/>
      <c r="AAF13" s="90"/>
      <c r="AAG13" s="90"/>
      <c r="AAH13" s="90"/>
      <c r="AAI13" s="90"/>
      <c r="AAJ13" s="90"/>
      <c r="AAK13" s="90"/>
      <c r="AAL13" s="90"/>
      <c r="AAM13" s="90"/>
      <c r="AAN13" s="90"/>
      <c r="AAO13" s="90"/>
      <c r="AAP13" s="90"/>
      <c r="AAQ13" s="90"/>
      <c r="AAR13" s="90"/>
      <c r="AAS13" s="90"/>
      <c r="AAT13" s="90"/>
      <c r="AAU13" s="90"/>
      <c r="AAV13" s="90"/>
      <c r="AAW13" s="90"/>
      <c r="AAX13" s="90"/>
      <c r="AAY13" s="90"/>
      <c r="AAZ13" s="90"/>
      <c r="ABA13" s="90"/>
      <c r="ABB13" s="90"/>
      <c r="ABC13" s="90"/>
      <c r="ABD13" s="90"/>
      <c r="ABE13" s="90"/>
      <c r="ABF13" s="90"/>
      <c r="ABG13" s="90"/>
      <c r="ABH13" s="90"/>
      <c r="ABI13" s="90"/>
      <c r="ABJ13" s="90"/>
      <c r="ABK13" s="90"/>
      <c r="ABL13" s="90"/>
      <c r="ABM13" s="90"/>
      <c r="ABN13" s="90"/>
      <c r="ABO13" s="90"/>
      <c r="ABP13" s="90"/>
      <c r="ABQ13" s="90"/>
      <c r="ABR13" s="90"/>
      <c r="ABS13" s="90"/>
      <c r="ABT13" s="90"/>
      <c r="ABU13" s="90"/>
      <c r="ABV13" s="90"/>
      <c r="ABW13" s="90"/>
      <c r="ABX13" s="90"/>
      <c r="ABY13" s="90"/>
      <c r="ABZ13" s="90"/>
      <c r="ACA13" s="90"/>
      <c r="ACB13" s="90"/>
      <c r="ACC13" s="90"/>
      <c r="ACD13" s="90"/>
      <c r="ACE13" s="90"/>
      <c r="ACF13" s="90"/>
      <c r="ACG13" s="90"/>
      <c r="ACH13" s="90"/>
      <c r="ACI13" s="90"/>
      <c r="ACJ13" s="90"/>
      <c r="ACK13" s="90"/>
      <c r="ACL13" s="90"/>
      <c r="ACM13" s="90"/>
      <c r="ACN13" s="90"/>
      <c r="ACO13" s="90"/>
      <c r="ACP13" s="90"/>
      <c r="ACQ13" s="90"/>
      <c r="ACR13" s="90"/>
      <c r="ACS13" s="90"/>
      <c r="ACT13" s="90"/>
      <c r="ACU13" s="90"/>
      <c r="ACV13" s="90"/>
      <c r="ACW13" s="90"/>
      <c r="ACX13" s="90"/>
      <c r="ACY13" s="90"/>
      <c r="ACZ13" s="90"/>
      <c r="ADA13" s="90"/>
      <c r="ADB13" s="90"/>
      <c r="ADC13" s="90"/>
      <c r="ADD13" s="90"/>
      <c r="ADE13" s="90"/>
      <c r="ADF13" s="90"/>
      <c r="ADG13" s="90"/>
      <c r="ADH13" s="90"/>
      <c r="ADI13" s="90"/>
      <c r="ADJ13" s="90"/>
      <c r="ADK13" s="90"/>
      <c r="ADL13" s="90"/>
      <c r="ADM13" s="90"/>
      <c r="ADN13" s="90"/>
      <c r="ADO13" s="90"/>
      <c r="ADP13" s="90"/>
      <c r="ADQ13" s="90"/>
      <c r="ADR13" s="90"/>
      <c r="ADS13" s="90"/>
      <c r="ADT13" s="90"/>
      <c r="ADU13" s="90"/>
      <c r="ADV13" s="90"/>
      <c r="ADW13" s="90"/>
      <c r="ADX13" s="90"/>
      <c r="ADY13" s="90"/>
      <c r="ADZ13" s="90"/>
      <c r="AEA13" s="90"/>
      <c r="AEB13" s="90"/>
      <c r="AEC13" s="90"/>
      <c r="AED13" s="90"/>
      <c r="AEE13" s="90"/>
      <c r="AEF13" s="90"/>
      <c r="AEG13" s="90"/>
      <c r="AEH13" s="90"/>
      <c r="AEI13" s="90"/>
      <c r="AEJ13" s="90"/>
      <c r="AEK13" s="90"/>
      <c r="AEL13" s="90"/>
      <c r="AEM13" s="90"/>
      <c r="AEN13" s="90"/>
      <c r="AEO13" s="90"/>
      <c r="AEP13" s="90"/>
      <c r="AEQ13" s="90"/>
      <c r="AER13" s="90"/>
      <c r="AES13" s="90"/>
      <c r="AET13" s="90"/>
      <c r="AEU13" s="90"/>
      <c r="AEV13" s="90"/>
      <c r="AEW13" s="90"/>
      <c r="AEX13" s="90"/>
      <c r="AEY13" s="90"/>
      <c r="AEZ13" s="90"/>
      <c r="AFA13" s="90"/>
      <c r="AFB13" s="90"/>
      <c r="AFC13" s="90"/>
      <c r="AFD13" s="90"/>
      <c r="AFE13" s="90"/>
      <c r="AFF13" s="90"/>
      <c r="AFG13" s="90"/>
      <c r="AFH13" s="90"/>
      <c r="AFI13" s="90"/>
      <c r="AFJ13" s="90"/>
      <c r="AFK13" s="90"/>
      <c r="AFL13" s="90"/>
      <c r="AFM13" s="90"/>
      <c r="AFN13" s="90"/>
      <c r="AFO13" s="90"/>
      <c r="AFP13" s="90"/>
      <c r="AFQ13" s="90"/>
      <c r="AFR13" s="90"/>
      <c r="AFS13" s="90"/>
      <c r="AFT13" s="90"/>
      <c r="AFU13" s="90"/>
      <c r="AFV13" s="90"/>
      <c r="AFW13" s="90"/>
      <c r="AFX13" s="90"/>
      <c r="AFY13" s="90"/>
      <c r="AFZ13" s="90"/>
      <c r="AGA13" s="90"/>
      <c r="AGB13" s="90"/>
      <c r="AGC13" s="90"/>
      <c r="AGD13" s="90"/>
      <c r="AGE13" s="90"/>
      <c r="AGF13" s="90"/>
      <c r="AGG13" s="90"/>
      <c r="AGH13" s="90"/>
      <c r="AGI13" s="90"/>
      <c r="AGJ13" s="90"/>
      <c r="AGK13" s="90"/>
      <c r="AGL13" s="90"/>
      <c r="AGM13" s="90"/>
      <c r="AGN13" s="90"/>
      <c r="AGO13" s="90"/>
      <c r="AGP13" s="90"/>
      <c r="AGQ13" s="90"/>
      <c r="AGR13" s="90"/>
      <c r="AGS13" s="90"/>
      <c r="AGT13" s="90"/>
      <c r="AGU13" s="90"/>
      <c r="AGV13" s="90"/>
      <c r="AGW13" s="90"/>
      <c r="AGX13" s="90"/>
      <c r="AGY13" s="90"/>
      <c r="AGZ13" s="90"/>
      <c r="AHA13" s="90"/>
      <c r="AHB13" s="90"/>
      <c r="AHC13" s="90"/>
      <c r="AHD13" s="90"/>
      <c r="AHE13" s="90"/>
      <c r="AHF13" s="90"/>
      <c r="AHG13" s="90"/>
      <c r="AHH13" s="90"/>
      <c r="AHI13" s="90"/>
      <c r="AHJ13" s="90"/>
      <c r="AHK13" s="90"/>
      <c r="AHL13" s="90"/>
      <c r="AHM13" s="90"/>
      <c r="AHN13" s="90"/>
      <c r="AHO13" s="90"/>
      <c r="AHP13" s="90"/>
      <c r="AHQ13" s="90"/>
      <c r="AHR13" s="90"/>
      <c r="AHS13" s="90"/>
      <c r="AHT13" s="90"/>
      <c r="AHU13" s="90"/>
      <c r="AHV13" s="90"/>
      <c r="AHW13" s="90"/>
      <c r="AHX13" s="90"/>
      <c r="AHY13" s="90"/>
      <c r="AHZ13" s="90"/>
      <c r="AIA13" s="90"/>
      <c r="AIB13" s="90"/>
      <c r="AIC13" s="90"/>
      <c r="AID13" s="90"/>
      <c r="AIE13" s="90"/>
      <c r="AIF13" s="90"/>
      <c r="AIG13" s="90"/>
      <c r="AIH13" s="90"/>
      <c r="AII13" s="90"/>
      <c r="AIJ13" s="90"/>
      <c r="AIK13" s="90"/>
      <c r="AIL13" s="90"/>
      <c r="AIM13" s="90"/>
      <c r="AIN13" s="90"/>
      <c r="AIO13" s="90"/>
      <c r="AIP13" s="90"/>
      <c r="AIQ13" s="90"/>
      <c r="AIR13" s="90"/>
      <c r="AIS13" s="90"/>
      <c r="AIT13" s="90"/>
      <c r="AIU13" s="90"/>
      <c r="AIV13" s="90"/>
      <c r="AIW13" s="90"/>
      <c r="AIX13" s="90"/>
      <c r="AIY13" s="90"/>
      <c r="AIZ13" s="90"/>
      <c r="AJA13" s="90"/>
      <c r="AJB13" s="90"/>
      <c r="AJC13" s="90"/>
      <c r="AJD13" s="90"/>
      <c r="AJE13" s="90"/>
      <c r="AJF13" s="90"/>
      <c r="AJG13" s="90"/>
      <c r="AJH13" s="90"/>
      <c r="AJI13" s="90"/>
      <c r="AJJ13" s="90"/>
      <c r="AJK13" s="90"/>
      <c r="AJL13" s="90"/>
      <c r="AJM13" s="90"/>
      <c r="AJN13" s="90"/>
      <c r="AJO13" s="90"/>
      <c r="AJP13" s="90"/>
      <c r="AJQ13" s="90"/>
      <c r="AJR13" s="90"/>
      <c r="AJS13" s="90"/>
      <c r="AJT13" s="90"/>
      <c r="AJU13" s="90"/>
      <c r="AJV13" s="90"/>
      <c r="AJW13" s="90"/>
      <c r="AJX13" s="90"/>
      <c r="AJY13" s="90"/>
      <c r="AJZ13" s="90"/>
      <c r="AKA13" s="90"/>
      <c r="AKB13" s="90"/>
      <c r="AKC13" s="90"/>
      <c r="AKD13" s="90"/>
      <c r="AKE13" s="90"/>
      <c r="AKF13" s="90"/>
      <c r="AKG13" s="90"/>
      <c r="AKH13" s="90"/>
      <c r="AKI13" s="90"/>
      <c r="AKJ13" s="90"/>
      <c r="AKK13" s="90"/>
      <c r="AKL13" s="90"/>
      <c r="AKM13" s="90"/>
      <c r="AKN13" s="90"/>
      <c r="AKO13" s="90"/>
      <c r="AKP13" s="90"/>
      <c r="AKQ13" s="90"/>
      <c r="AKR13" s="90"/>
      <c r="AKS13" s="90"/>
      <c r="AKT13" s="90"/>
      <c r="AKU13" s="90"/>
      <c r="AKV13" s="90"/>
      <c r="AKW13" s="90"/>
      <c r="AKX13" s="90"/>
      <c r="AKY13" s="90"/>
      <c r="AKZ13" s="90"/>
      <c r="ALA13" s="90"/>
      <c r="ALB13" s="90"/>
      <c r="ALC13" s="90"/>
      <c r="ALD13" s="90"/>
      <c r="ALE13" s="90"/>
      <c r="ALF13" s="90"/>
      <c r="ALG13" s="90"/>
      <c r="ALH13" s="90"/>
      <c r="ALI13" s="90"/>
      <c r="ALJ13" s="90"/>
      <c r="ALK13" s="90"/>
      <c r="ALL13" s="90"/>
      <c r="ALM13" s="90"/>
      <c r="ALN13" s="90"/>
      <c r="ALO13" s="90"/>
      <c r="ALP13" s="90"/>
      <c r="ALQ13" s="90"/>
      <c r="ALR13" s="90"/>
      <c r="ALS13" s="90"/>
      <c r="ALT13" s="90"/>
      <c r="ALU13" s="90"/>
      <c r="ALV13" s="90"/>
      <c r="ALW13" s="90"/>
      <c r="ALX13" s="90"/>
      <c r="ALY13" s="90"/>
      <c r="ALZ13" s="90"/>
      <c r="AMA13" s="90"/>
      <c r="AMB13" s="90"/>
      <c r="AMC13" s="90"/>
      <c r="AMD13" s="90"/>
      <c r="AME13" s="90"/>
      <c r="AMF13" s="90"/>
      <c r="AMG13" s="90"/>
      <c r="AMH13" s="90"/>
      <c r="AMI13" s="90"/>
      <c r="AMJ13" s="90"/>
    </row>
    <row r="14" spans="1:1024" ht="15.75" x14ac:dyDescent="0.25">
      <c r="A14" s="110" t="s">
        <v>137</v>
      </c>
      <c r="B14" s="111"/>
      <c r="C14" s="112"/>
      <c r="D14" s="90"/>
      <c r="E14" s="87"/>
      <c r="F14" s="88"/>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90"/>
      <c r="FE14" s="90"/>
      <c r="FF14" s="90"/>
      <c r="FG14" s="90"/>
      <c r="FH14" s="90"/>
      <c r="FI14" s="90"/>
      <c r="FJ14" s="90"/>
      <c r="FK14" s="90"/>
      <c r="FL14" s="90"/>
      <c r="FM14" s="90"/>
      <c r="FN14" s="90"/>
      <c r="FO14" s="90"/>
      <c r="FP14" s="90"/>
      <c r="FQ14" s="90"/>
      <c r="FR14" s="90"/>
      <c r="FS14" s="90"/>
      <c r="FT14" s="90"/>
      <c r="FU14" s="90"/>
      <c r="FV14" s="90"/>
      <c r="FW14" s="90"/>
      <c r="FX14" s="90"/>
      <c r="FY14" s="90"/>
      <c r="FZ14" s="90"/>
      <c r="GA14" s="90"/>
      <c r="GB14" s="90"/>
      <c r="GC14" s="90"/>
      <c r="GD14" s="90"/>
      <c r="GE14" s="90"/>
      <c r="GF14" s="90"/>
      <c r="GG14" s="90"/>
      <c r="GH14" s="90"/>
      <c r="GI14" s="90"/>
      <c r="GJ14" s="90"/>
      <c r="GK14" s="90"/>
      <c r="GL14" s="90"/>
      <c r="GM14" s="90"/>
      <c r="GN14" s="90"/>
      <c r="GO14" s="90"/>
      <c r="GP14" s="90"/>
      <c r="GQ14" s="90"/>
      <c r="GR14" s="90"/>
      <c r="GS14" s="90"/>
      <c r="GT14" s="90"/>
      <c r="GU14" s="90"/>
      <c r="GV14" s="90"/>
      <c r="GW14" s="90"/>
      <c r="GX14" s="90"/>
      <c r="GY14" s="90"/>
      <c r="GZ14" s="90"/>
      <c r="HA14" s="90"/>
      <c r="HB14" s="90"/>
      <c r="HC14" s="90"/>
      <c r="HD14" s="90"/>
      <c r="HE14" s="90"/>
      <c r="HF14" s="90"/>
      <c r="HG14" s="90"/>
      <c r="HH14" s="90"/>
      <c r="HI14" s="90"/>
      <c r="HJ14" s="90"/>
      <c r="HK14" s="90"/>
      <c r="HL14" s="90"/>
      <c r="HM14" s="90"/>
      <c r="HN14" s="90"/>
      <c r="HO14" s="90"/>
      <c r="HP14" s="90"/>
      <c r="HQ14" s="90"/>
      <c r="HR14" s="90"/>
      <c r="HS14" s="90"/>
      <c r="HT14" s="90"/>
      <c r="HU14" s="90"/>
      <c r="HV14" s="90"/>
      <c r="HW14" s="90"/>
      <c r="HX14" s="90"/>
      <c r="HY14" s="90"/>
      <c r="HZ14" s="90"/>
      <c r="IA14" s="90"/>
      <c r="IB14" s="90"/>
      <c r="IC14" s="90"/>
      <c r="ID14" s="90"/>
      <c r="IE14" s="90"/>
      <c r="IF14" s="90"/>
      <c r="IG14" s="90"/>
      <c r="IH14" s="90"/>
      <c r="II14" s="90"/>
      <c r="IJ14" s="90"/>
      <c r="IK14" s="90"/>
      <c r="IL14" s="90"/>
      <c r="IM14" s="90"/>
      <c r="IN14" s="90"/>
      <c r="IO14" s="90"/>
      <c r="IP14" s="90"/>
      <c r="IQ14" s="90"/>
      <c r="IR14" s="90"/>
      <c r="IS14" s="90"/>
      <c r="IT14" s="90"/>
      <c r="IU14" s="90"/>
      <c r="IV14" s="90"/>
      <c r="IW14" s="90"/>
      <c r="IX14" s="90"/>
      <c r="IY14" s="90"/>
      <c r="IZ14" s="90"/>
      <c r="JA14" s="90"/>
      <c r="JB14" s="90"/>
      <c r="JC14" s="90"/>
      <c r="JD14" s="90"/>
      <c r="JE14" s="90"/>
      <c r="JF14" s="90"/>
      <c r="JG14" s="90"/>
      <c r="JH14" s="90"/>
      <c r="JI14" s="90"/>
      <c r="JJ14" s="90"/>
      <c r="JK14" s="90"/>
      <c r="JL14" s="90"/>
      <c r="JM14" s="90"/>
      <c r="JN14" s="90"/>
      <c r="JO14" s="90"/>
      <c r="JP14" s="90"/>
      <c r="JQ14" s="90"/>
      <c r="JR14" s="90"/>
      <c r="JS14" s="90"/>
      <c r="JT14" s="90"/>
      <c r="JU14" s="90"/>
      <c r="JV14" s="90"/>
      <c r="JW14" s="90"/>
      <c r="JX14" s="90"/>
      <c r="JY14" s="90"/>
      <c r="JZ14" s="90"/>
      <c r="KA14" s="90"/>
      <c r="KB14" s="90"/>
      <c r="KC14" s="90"/>
      <c r="KD14" s="90"/>
      <c r="KE14" s="90"/>
      <c r="KF14" s="90"/>
      <c r="KG14" s="90"/>
      <c r="KH14" s="90"/>
      <c r="KI14" s="90"/>
      <c r="KJ14" s="90"/>
      <c r="KK14" s="90"/>
      <c r="KL14" s="90"/>
      <c r="KM14" s="90"/>
      <c r="KN14" s="90"/>
      <c r="KO14" s="90"/>
      <c r="KP14" s="90"/>
      <c r="KQ14" s="90"/>
      <c r="KR14" s="90"/>
      <c r="KS14" s="90"/>
      <c r="KT14" s="90"/>
      <c r="KU14" s="90"/>
      <c r="KV14" s="90"/>
      <c r="KW14" s="90"/>
      <c r="KX14" s="90"/>
      <c r="KY14" s="90"/>
      <c r="KZ14" s="90"/>
      <c r="LA14" s="90"/>
      <c r="LB14" s="90"/>
      <c r="LC14" s="90"/>
      <c r="LD14" s="90"/>
      <c r="LE14" s="90"/>
      <c r="LF14" s="90"/>
      <c r="LG14" s="90"/>
      <c r="LH14" s="90"/>
      <c r="LI14" s="90"/>
      <c r="LJ14" s="90"/>
      <c r="LK14" s="90"/>
      <c r="LL14" s="90"/>
      <c r="LM14" s="90"/>
      <c r="LN14" s="90"/>
      <c r="LO14" s="90"/>
      <c r="LP14" s="90"/>
      <c r="LQ14" s="90"/>
      <c r="LR14" s="90"/>
      <c r="LS14" s="90"/>
      <c r="LT14" s="90"/>
      <c r="LU14" s="90"/>
      <c r="LV14" s="90"/>
      <c r="LW14" s="90"/>
      <c r="LX14" s="90"/>
      <c r="LY14" s="90"/>
      <c r="LZ14" s="90"/>
      <c r="MA14" s="90"/>
      <c r="MB14" s="90"/>
      <c r="MC14" s="90"/>
      <c r="MD14" s="90"/>
      <c r="ME14" s="90"/>
      <c r="MF14" s="90"/>
      <c r="MG14" s="90"/>
      <c r="MH14" s="90"/>
      <c r="MI14" s="90"/>
      <c r="MJ14" s="90"/>
      <c r="MK14" s="90"/>
      <c r="ML14" s="90"/>
      <c r="MM14" s="90"/>
      <c r="MN14" s="90"/>
      <c r="MO14" s="90"/>
      <c r="MP14" s="90"/>
      <c r="MQ14" s="90"/>
      <c r="MR14" s="90"/>
      <c r="MS14" s="90"/>
      <c r="MT14" s="90"/>
      <c r="MU14" s="90"/>
      <c r="MV14" s="90"/>
      <c r="MW14" s="90"/>
      <c r="MX14" s="90"/>
      <c r="MY14" s="90"/>
      <c r="MZ14" s="90"/>
      <c r="NA14" s="90"/>
      <c r="NB14" s="90"/>
      <c r="NC14" s="90"/>
      <c r="ND14" s="90"/>
      <c r="NE14" s="90"/>
      <c r="NF14" s="90"/>
      <c r="NG14" s="90"/>
      <c r="NH14" s="90"/>
      <c r="NI14" s="90"/>
      <c r="NJ14" s="90"/>
      <c r="NK14" s="90"/>
      <c r="NL14" s="90"/>
      <c r="NM14" s="90"/>
      <c r="NN14" s="90"/>
      <c r="NO14" s="90"/>
      <c r="NP14" s="90"/>
      <c r="NQ14" s="90"/>
      <c r="NR14" s="90"/>
      <c r="NS14" s="90"/>
      <c r="NT14" s="90"/>
      <c r="NU14" s="90"/>
      <c r="NV14" s="90"/>
      <c r="NW14" s="90"/>
      <c r="NX14" s="90"/>
      <c r="NY14" s="90"/>
      <c r="NZ14" s="90"/>
      <c r="OA14" s="90"/>
      <c r="OB14" s="90"/>
      <c r="OC14" s="90"/>
      <c r="OD14" s="90"/>
      <c r="OE14" s="90"/>
      <c r="OF14" s="90"/>
      <c r="OG14" s="90"/>
      <c r="OH14" s="90"/>
      <c r="OI14" s="90"/>
      <c r="OJ14" s="90"/>
      <c r="OK14" s="90"/>
      <c r="OL14" s="90"/>
      <c r="OM14" s="90"/>
      <c r="ON14" s="90"/>
      <c r="OO14" s="90"/>
      <c r="OP14" s="90"/>
      <c r="OQ14" s="90"/>
      <c r="OR14" s="90"/>
      <c r="OS14" s="90"/>
      <c r="OT14" s="90"/>
      <c r="OU14" s="90"/>
      <c r="OV14" s="90"/>
      <c r="OW14" s="90"/>
      <c r="OX14" s="90"/>
      <c r="OY14" s="90"/>
      <c r="OZ14" s="90"/>
      <c r="PA14" s="90"/>
      <c r="PB14" s="90"/>
      <c r="PC14" s="90"/>
      <c r="PD14" s="90"/>
      <c r="PE14" s="90"/>
      <c r="PF14" s="90"/>
      <c r="PG14" s="90"/>
      <c r="PH14" s="90"/>
      <c r="PI14" s="90"/>
      <c r="PJ14" s="90"/>
      <c r="PK14" s="90"/>
      <c r="PL14" s="90"/>
      <c r="PM14" s="90"/>
      <c r="PN14" s="90"/>
      <c r="PO14" s="90"/>
      <c r="PP14" s="90"/>
      <c r="PQ14" s="90"/>
      <c r="PR14" s="90"/>
      <c r="PS14" s="90"/>
      <c r="PT14" s="90"/>
      <c r="PU14" s="90"/>
      <c r="PV14" s="90"/>
      <c r="PW14" s="90"/>
      <c r="PX14" s="90"/>
      <c r="PY14" s="90"/>
      <c r="PZ14" s="90"/>
      <c r="QA14" s="90"/>
      <c r="QB14" s="90"/>
      <c r="QC14" s="90"/>
      <c r="QD14" s="90"/>
      <c r="QE14" s="90"/>
      <c r="QF14" s="90"/>
      <c r="QG14" s="90"/>
      <c r="QH14" s="90"/>
      <c r="QI14" s="90"/>
      <c r="QJ14" s="90"/>
      <c r="QK14" s="90"/>
      <c r="QL14" s="90"/>
      <c r="QM14" s="90"/>
      <c r="QN14" s="90"/>
      <c r="QO14" s="90"/>
      <c r="QP14" s="90"/>
      <c r="QQ14" s="90"/>
      <c r="QR14" s="90"/>
      <c r="QS14" s="90"/>
      <c r="QT14" s="90"/>
      <c r="QU14" s="90"/>
      <c r="QV14" s="90"/>
      <c r="QW14" s="90"/>
      <c r="QX14" s="90"/>
      <c r="QY14" s="90"/>
      <c r="QZ14" s="90"/>
      <c r="RA14" s="90"/>
      <c r="RB14" s="90"/>
      <c r="RC14" s="90"/>
      <c r="RD14" s="90"/>
      <c r="RE14" s="90"/>
      <c r="RF14" s="90"/>
      <c r="RG14" s="90"/>
      <c r="RH14" s="90"/>
      <c r="RI14" s="90"/>
      <c r="RJ14" s="90"/>
      <c r="RK14" s="90"/>
      <c r="RL14" s="90"/>
      <c r="RM14" s="90"/>
      <c r="RN14" s="90"/>
      <c r="RO14" s="90"/>
      <c r="RP14" s="90"/>
      <c r="RQ14" s="90"/>
      <c r="RR14" s="90"/>
      <c r="RS14" s="90"/>
      <c r="RT14" s="90"/>
      <c r="RU14" s="90"/>
      <c r="RV14" s="90"/>
      <c r="RW14" s="90"/>
      <c r="RX14" s="90"/>
      <c r="RY14" s="90"/>
      <c r="RZ14" s="90"/>
      <c r="SA14" s="90"/>
      <c r="SB14" s="90"/>
      <c r="SC14" s="90"/>
      <c r="SD14" s="90"/>
      <c r="SE14" s="90"/>
      <c r="SF14" s="90"/>
      <c r="SG14" s="90"/>
      <c r="SH14" s="90"/>
      <c r="SI14" s="90"/>
      <c r="SJ14" s="90"/>
      <c r="SK14" s="90"/>
      <c r="SL14" s="90"/>
      <c r="SM14" s="90"/>
      <c r="SN14" s="90"/>
      <c r="SO14" s="90"/>
      <c r="SP14" s="90"/>
      <c r="SQ14" s="90"/>
      <c r="SR14" s="90"/>
      <c r="SS14" s="90"/>
      <c r="ST14" s="90"/>
      <c r="SU14" s="90"/>
      <c r="SV14" s="90"/>
      <c r="SW14" s="90"/>
      <c r="SX14" s="90"/>
      <c r="SY14" s="90"/>
      <c r="SZ14" s="90"/>
      <c r="TA14" s="90"/>
      <c r="TB14" s="90"/>
      <c r="TC14" s="90"/>
      <c r="TD14" s="90"/>
      <c r="TE14" s="90"/>
      <c r="TF14" s="90"/>
      <c r="TG14" s="90"/>
      <c r="TH14" s="90"/>
      <c r="TI14" s="90"/>
      <c r="TJ14" s="90"/>
      <c r="TK14" s="90"/>
      <c r="TL14" s="90"/>
      <c r="TM14" s="90"/>
      <c r="TN14" s="90"/>
      <c r="TO14" s="90"/>
      <c r="TP14" s="90"/>
      <c r="TQ14" s="90"/>
      <c r="TR14" s="90"/>
      <c r="TS14" s="90"/>
      <c r="TT14" s="90"/>
      <c r="TU14" s="90"/>
      <c r="TV14" s="90"/>
      <c r="TW14" s="90"/>
      <c r="TX14" s="90"/>
      <c r="TY14" s="90"/>
      <c r="TZ14" s="90"/>
      <c r="UA14" s="90"/>
      <c r="UB14" s="90"/>
      <c r="UC14" s="90"/>
      <c r="UD14" s="90"/>
      <c r="UE14" s="90"/>
      <c r="UF14" s="90"/>
      <c r="UG14" s="90"/>
      <c r="UH14" s="90"/>
      <c r="UI14" s="90"/>
      <c r="UJ14" s="90"/>
      <c r="UK14" s="90"/>
      <c r="UL14" s="90"/>
      <c r="UM14" s="90"/>
      <c r="UN14" s="90"/>
      <c r="UO14" s="90"/>
      <c r="UP14" s="90"/>
      <c r="UQ14" s="90"/>
      <c r="UR14" s="90"/>
      <c r="US14" s="90"/>
      <c r="UT14" s="90"/>
      <c r="UU14" s="90"/>
      <c r="UV14" s="90"/>
      <c r="UW14" s="90"/>
      <c r="UX14" s="90"/>
      <c r="UY14" s="90"/>
      <c r="UZ14" s="90"/>
      <c r="VA14" s="90"/>
      <c r="VB14" s="90"/>
      <c r="VC14" s="90"/>
      <c r="VD14" s="90"/>
      <c r="VE14" s="90"/>
      <c r="VF14" s="90"/>
      <c r="VG14" s="90"/>
      <c r="VH14" s="90"/>
      <c r="VI14" s="90"/>
      <c r="VJ14" s="90"/>
      <c r="VK14" s="90"/>
      <c r="VL14" s="90"/>
      <c r="VM14" s="90"/>
      <c r="VN14" s="90"/>
      <c r="VO14" s="90"/>
      <c r="VP14" s="90"/>
      <c r="VQ14" s="90"/>
      <c r="VR14" s="90"/>
      <c r="VS14" s="90"/>
      <c r="VT14" s="90"/>
      <c r="VU14" s="90"/>
      <c r="VV14" s="90"/>
      <c r="VW14" s="90"/>
      <c r="VX14" s="90"/>
      <c r="VY14" s="90"/>
      <c r="VZ14" s="90"/>
      <c r="WA14" s="90"/>
      <c r="WB14" s="90"/>
      <c r="WC14" s="90"/>
      <c r="WD14" s="90"/>
      <c r="WE14" s="90"/>
      <c r="WF14" s="90"/>
      <c r="WG14" s="90"/>
      <c r="WH14" s="90"/>
      <c r="WI14" s="90"/>
      <c r="WJ14" s="90"/>
      <c r="WK14" s="90"/>
      <c r="WL14" s="90"/>
      <c r="WM14" s="90"/>
      <c r="WN14" s="90"/>
      <c r="WO14" s="90"/>
      <c r="WP14" s="90"/>
      <c r="WQ14" s="90"/>
      <c r="WR14" s="90"/>
      <c r="WS14" s="90"/>
      <c r="WT14" s="90"/>
      <c r="WU14" s="90"/>
      <c r="WV14" s="90"/>
      <c r="WW14" s="90"/>
      <c r="WX14" s="90"/>
      <c r="WY14" s="90"/>
      <c r="WZ14" s="90"/>
      <c r="XA14" s="90"/>
      <c r="XB14" s="90"/>
      <c r="XC14" s="90"/>
      <c r="XD14" s="90"/>
      <c r="XE14" s="90"/>
      <c r="XF14" s="90"/>
      <c r="XG14" s="90"/>
      <c r="XH14" s="90"/>
      <c r="XI14" s="90"/>
      <c r="XJ14" s="90"/>
      <c r="XK14" s="90"/>
      <c r="XL14" s="90"/>
      <c r="XM14" s="90"/>
      <c r="XN14" s="90"/>
      <c r="XO14" s="90"/>
      <c r="XP14" s="90"/>
      <c r="XQ14" s="90"/>
      <c r="XR14" s="90"/>
      <c r="XS14" s="90"/>
      <c r="XT14" s="90"/>
      <c r="XU14" s="90"/>
      <c r="XV14" s="90"/>
      <c r="XW14" s="90"/>
      <c r="XX14" s="90"/>
      <c r="XY14" s="90"/>
      <c r="XZ14" s="90"/>
      <c r="YA14" s="90"/>
      <c r="YB14" s="90"/>
      <c r="YC14" s="90"/>
      <c r="YD14" s="90"/>
      <c r="YE14" s="90"/>
      <c r="YF14" s="90"/>
      <c r="YG14" s="90"/>
      <c r="YH14" s="90"/>
      <c r="YI14" s="90"/>
      <c r="YJ14" s="90"/>
      <c r="YK14" s="90"/>
      <c r="YL14" s="90"/>
      <c r="YM14" s="90"/>
      <c r="YN14" s="90"/>
      <c r="YO14" s="90"/>
      <c r="YP14" s="90"/>
      <c r="YQ14" s="90"/>
      <c r="YR14" s="90"/>
      <c r="YS14" s="90"/>
      <c r="YT14" s="90"/>
      <c r="YU14" s="90"/>
      <c r="YV14" s="90"/>
      <c r="YW14" s="90"/>
      <c r="YX14" s="90"/>
      <c r="YY14" s="90"/>
      <c r="YZ14" s="90"/>
      <c r="ZA14" s="90"/>
      <c r="ZB14" s="90"/>
      <c r="ZC14" s="90"/>
      <c r="ZD14" s="90"/>
      <c r="ZE14" s="90"/>
      <c r="ZF14" s="90"/>
      <c r="ZG14" s="90"/>
      <c r="ZH14" s="90"/>
      <c r="ZI14" s="90"/>
      <c r="ZJ14" s="90"/>
      <c r="ZK14" s="90"/>
      <c r="ZL14" s="90"/>
      <c r="ZM14" s="90"/>
      <c r="ZN14" s="90"/>
      <c r="ZO14" s="90"/>
      <c r="ZP14" s="90"/>
      <c r="ZQ14" s="90"/>
      <c r="ZR14" s="90"/>
      <c r="ZS14" s="90"/>
      <c r="ZT14" s="90"/>
      <c r="ZU14" s="90"/>
      <c r="ZV14" s="90"/>
      <c r="ZW14" s="90"/>
      <c r="ZX14" s="90"/>
      <c r="ZY14" s="90"/>
      <c r="ZZ14" s="90"/>
      <c r="AAA14" s="90"/>
      <c r="AAB14" s="90"/>
      <c r="AAC14" s="90"/>
      <c r="AAD14" s="90"/>
      <c r="AAE14" s="90"/>
      <c r="AAF14" s="90"/>
      <c r="AAG14" s="90"/>
      <c r="AAH14" s="90"/>
      <c r="AAI14" s="90"/>
      <c r="AAJ14" s="90"/>
      <c r="AAK14" s="90"/>
      <c r="AAL14" s="90"/>
      <c r="AAM14" s="90"/>
      <c r="AAN14" s="90"/>
      <c r="AAO14" s="90"/>
      <c r="AAP14" s="90"/>
      <c r="AAQ14" s="90"/>
      <c r="AAR14" s="90"/>
      <c r="AAS14" s="90"/>
      <c r="AAT14" s="90"/>
      <c r="AAU14" s="90"/>
      <c r="AAV14" s="90"/>
      <c r="AAW14" s="90"/>
      <c r="AAX14" s="90"/>
      <c r="AAY14" s="90"/>
      <c r="AAZ14" s="90"/>
      <c r="ABA14" s="90"/>
      <c r="ABB14" s="90"/>
      <c r="ABC14" s="90"/>
      <c r="ABD14" s="90"/>
      <c r="ABE14" s="90"/>
      <c r="ABF14" s="90"/>
      <c r="ABG14" s="90"/>
      <c r="ABH14" s="90"/>
      <c r="ABI14" s="90"/>
      <c r="ABJ14" s="90"/>
      <c r="ABK14" s="90"/>
      <c r="ABL14" s="90"/>
      <c r="ABM14" s="90"/>
      <c r="ABN14" s="90"/>
      <c r="ABO14" s="90"/>
      <c r="ABP14" s="90"/>
      <c r="ABQ14" s="90"/>
      <c r="ABR14" s="90"/>
      <c r="ABS14" s="90"/>
      <c r="ABT14" s="90"/>
      <c r="ABU14" s="90"/>
      <c r="ABV14" s="90"/>
      <c r="ABW14" s="90"/>
      <c r="ABX14" s="90"/>
      <c r="ABY14" s="90"/>
      <c r="ABZ14" s="90"/>
      <c r="ACA14" s="90"/>
      <c r="ACB14" s="90"/>
      <c r="ACC14" s="90"/>
      <c r="ACD14" s="90"/>
      <c r="ACE14" s="90"/>
      <c r="ACF14" s="90"/>
      <c r="ACG14" s="90"/>
      <c r="ACH14" s="90"/>
      <c r="ACI14" s="90"/>
      <c r="ACJ14" s="90"/>
      <c r="ACK14" s="90"/>
      <c r="ACL14" s="90"/>
      <c r="ACM14" s="90"/>
      <c r="ACN14" s="90"/>
      <c r="ACO14" s="90"/>
      <c r="ACP14" s="90"/>
      <c r="ACQ14" s="90"/>
      <c r="ACR14" s="90"/>
      <c r="ACS14" s="90"/>
      <c r="ACT14" s="90"/>
      <c r="ACU14" s="90"/>
      <c r="ACV14" s="90"/>
      <c r="ACW14" s="90"/>
      <c r="ACX14" s="90"/>
      <c r="ACY14" s="90"/>
      <c r="ACZ14" s="90"/>
      <c r="ADA14" s="90"/>
      <c r="ADB14" s="90"/>
      <c r="ADC14" s="90"/>
      <c r="ADD14" s="90"/>
      <c r="ADE14" s="90"/>
      <c r="ADF14" s="90"/>
      <c r="ADG14" s="90"/>
      <c r="ADH14" s="90"/>
      <c r="ADI14" s="90"/>
      <c r="ADJ14" s="90"/>
      <c r="ADK14" s="90"/>
      <c r="ADL14" s="90"/>
      <c r="ADM14" s="90"/>
      <c r="ADN14" s="90"/>
      <c r="ADO14" s="90"/>
      <c r="ADP14" s="90"/>
      <c r="ADQ14" s="90"/>
      <c r="ADR14" s="90"/>
      <c r="ADS14" s="90"/>
      <c r="ADT14" s="90"/>
      <c r="ADU14" s="90"/>
      <c r="ADV14" s="90"/>
      <c r="ADW14" s="90"/>
      <c r="ADX14" s="90"/>
      <c r="ADY14" s="90"/>
      <c r="ADZ14" s="90"/>
      <c r="AEA14" s="90"/>
      <c r="AEB14" s="90"/>
      <c r="AEC14" s="90"/>
      <c r="AED14" s="90"/>
      <c r="AEE14" s="90"/>
      <c r="AEF14" s="90"/>
      <c r="AEG14" s="90"/>
      <c r="AEH14" s="90"/>
      <c r="AEI14" s="90"/>
      <c r="AEJ14" s="90"/>
      <c r="AEK14" s="90"/>
      <c r="AEL14" s="90"/>
      <c r="AEM14" s="90"/>
      <c r="AEN14" s="90"/>
      <c r="AEO14" s="90"/>
      <c r="AEP14" s="90"/>
      <c r="AEQ14" s="90"/>
      <c r="AER14" s="90"/>
      <c r="AES14" s="90"/>
      <c r="AET14" s="90"/>
      <c r="AEU14" s="90"/>
      <c r="AEV14" s="90"/>
      <c r="AEW14" s="90"/>
      <c r="AEX14" s="90"/>
      <c r="AEY14" s="90"/>
      <c r="AEZ14" s="90"/>
      <c r="AFA14" s="90"/>
      <c r="AFB14" s="90"/>
      <c r="AFC14" s="90"/>
      <c r="AFD14" s="90"/>
      <c r="AFE14" s="90"/>
      <c r="AFF14" s="90"/>
      <c r="AFG14" s="90"/>
      <c r="AFH14" s="90"/>
      <c r="AFI14" s="90"/>
      <c r="AFJ14" s="90"/>
      <c r="AFK14" s="90"/>
      <c r="AFL14" s="90"/>
      <c r="AFM14" s="90"/>
      <c r="AFN14" s="90"/>
      <c r="AFO14" s="90"/>
      <c r="AFP14" s="90"/>
      <c r="AFQ14" s="90"/>
      <c r="AFR14" s="90"/>
      <c r="AFS14" s="90"/>
      <c r="AFT14" s="90"/>
      <c r="AFU14" s="90"/>
      <c r="AFV14" s="90"/>
      <c r="AFW14" s="90"/>
      <c r="AFX14" s="90"/>
      <c r="AFY14" s="90"/>
      <c r="AFZ14" s="90"/>
      <c r="AGA14" s="90"/>
      <c r="AGB14" s="90"/>
      <c r="AGC14" s="90"/>
      <c r="AGD14" s="90"/>
      <c r="AGE14" s="90"/>
      <c r="AGF14" s="90"/>
      <c r="AGG14" s="90"/>
      <c r="AGH14" s="90"/>
      <c r="AGI14" s="90"/>
      <c r="AGJ14" s="90"/>
      <c r="AGK14" s="90"/>
      <c r="AGL14" s="90"/>
      <c r="AGM14" s="90"/>
      <c r="AGN14" s="90"/>
      <c r="AGO14" s="90"/>
      <c r="AGP14" s="90"/>
      <c r="AGQ14" s="90"/>
      <c r="AGR14" s="90"/>
      <c r="AGS14" s="90"/>
      <c r="AGT14" s="90"/>
      <c r="AGU14" s="90"/>
      <c r="AGV14" s="90"/>
      <c r="AGW14" s="90"/>
      <c r="AGX14" s="90"/>
      <c r="AGY14" s="90"/>
      <c r="AGZ14" s="90"/>
      <c r="AHA14" s="90"/>
      <c r="AHB14" s="90"/>
      <c r="AHC14" s="90"/>
      <c r="AHD14" s="90"/>
      <c r="AHE14" s="90"/>
      <c r="AHF14" s="90"/>
      <c r="AHG14" s="90"/>
      <c r="AHH14" s="90"/>
      <c r="AHI14" s="90"/>
      <c r="AHJ14" s="90"/>
      <c r="AHK14" s="90"/>
      <c r="AHL14" s="90"/>
      <c r="AHM14" s="90"/>
      <c r="AHN14" s="90"/>
      <c r="AHO14" s="90"/>
      <c r="AHP14" s="90"/>
      <c r="AHQ14" s="90"/>
      <c r="AHR14" s="90"/>
      <c r="AHS14" s="90"/>
      <c r="AHT14" s="90"/>
      <c r="AHU14" s="90"/>
      <c r="AHV14" s="90"/>
      <c r="AHW14" s="90"/>
      <c r="AHX14" s="90"/>
      <c r="AHY14" s="90"/>
      <c r="AHZ14" s="90"/>
      <c r="AIA14" s="90"/>
      <c r="AIB14" s="90"/>
      <c r="AIC14" s="90"/>
      <c r="AID14" s="90"/>
      <c r="AIE14" s="90"/>
      <c r="AIF14" s="90"/>
      <c r="AIG14" s="90"/>
      <c r="AIH14" s="90"/>
      <c r="AII14" s="90"/>
      <c r="AIJ14" s="90"/>
      <c r="AIK14" s="90"/>
      <c r="AIL14" s="90"/>
      <c r="AIM14" s="90"/>
      <c r="AIN14" s="90"/>
      <c r="AIO14" s="90"/>
      <c r="AIP14" s="90"/>
      <c r="AIQ14" s="90"/>
      <c r="AIR14" s="90"/>
      <c r="AIS14" s="90"/>
      <c r="AIT14" s="90"/>
      <c r="AIU14" s="90"/>
      <c r="AIV14" s="90"/>
      <c r="AIW14" s="90"/>
      <c r="AIX14" s="90"/>
      <c r="AIY14" s="90"/>
      <c r="AIZ14" s="90"/>
      <c r="AJA14" s="90"/>
      <c r="AJB14" s="90"/>
      <c r="AJC14" s="90"/>
      <c r="AJD14" s="90"/>
      <c r="AJE14" s="90"/>
      <c r="AJF14" s="90"/>
      <c r="AJG14" s="90"/>
      <c r="AJH14" s="90"/>
      <c r="AJI14" s="90"/>
      <c r="AJJ14" s="90"/>
      <c r="AJK14" s="90"/>
      <c r="AJL14" s="90"/>
      <c r="AJM14" s="90"/>
      <c r="AJN14" s="90"/>
      <c r="AJO14" s="90"/>
      <c r="AJP14" s="90"/>
      <c r="AJQ14" s="90"/>
      <c r="AJR14" s="90"/>
      <c r="AJS14" s="90"/>
      <c r="AJT14" s="90"/>
      <c r="AJU14" s="90"/>
      <c r="AJV14" s="90"/>
      <c r="AJW14" s="90"/>
      <c r="AJX14" s="90"/>
      <c r="AJY14" s="90"/>
      <c r="AJZ14" s="90"/>
      <c r="AKA14" s="90"/>
      <c r="AKB14" s="90"/>
      <c r="AKC14" s="90"/>
      <c r="AKD14" s="90"/>
      <c r="AKE14" s="90"/>
      <c r="AKF14" s="90"/>
      <c r="AKG14" s="90"/>
      <c r="AKH14" s="90"/>
      <c r="AKI14" s="90"/>
      <c r="AKJ14" s="90"/>
      <c r="AKK14" s="90"/>
      <c r="AKL14" s="90"/>
      <c r="AKM14" s="90"/>
      <c r="AKN14" s="90"/>
      <c r="AKO14" s="90"/>
      <c r="AKP14" s="90"/>
      <c r="AKQ14" s="90"/>
      <c r="AKR14" s="90"/>
      <c r="AKS14" s="90"/>
      <c r="AKT14" s="90"/>
      <c r="AKU14" s="90"/>
      <c r="AKV14" s="90"/>
      <c r="AKW14" s="90"/>
      <c r="AKX14" s="90"/>
      <c r="AKY14" s="90"/>
      <c r="AKZ14" s="90"/>
      <c r="ALA14" s="90"/>
      <c r="ALB14" s="90"/>
      <c r="ALC14" s="90"/>
      <c r="ALD14" s="90"/>
      <c r="ALE14" s="90"/>
      <c r="ALF14" s="90"/>
      <c r="ALG14" s="90"/>
      <c r="ALH14" s="90"/>
      <c r="ALI14" s="90"/>
      <c r="ALJ14" s="90"/>
      <c r="ALK14" s="90"/>
      <c r="ALL14" s="90"/>
      <c r="ALM14" s="90"/>
      <c r="ALN14" s="90"/>
      <c r="ALO14" s="90"/>
      <c r="ALP14" s="90"/>
      <c r="ALQ14" s="90"/>
      <c r="ALR14" s="90"/>
      <c r="ALS14" s="90"/>
      <c r="ALT14" s="90"/>
      <c r="ALU14" s="90"/>
      <c r="ALV14" s="90"/>
      <c r="ALW14" s="90"/>
      <c r="ALX14" s="90"/>
      <c r="ALY14" s="90"/>
      <c r="ALZ14" s="90"/>
      <c r="AMA14" s="90"/>
      <c r="AMB14" s="90"/>
      <c r="AMC14" s="90"/>
      <c r="AMD14" s="90"/>
      <c r="AME14" s="90"/>
      <c r="AMF14" s="90"/>
      <c r="AMG14" s="90"/>
      <c r="AMH14" s="90"/>
      <c r="AMI14" s="90"/>
      <c r="AMJ14" s="90"/>
    </row>
    <row r="15" spans="1:1024" ht="15.75" x14ac:dyDescent="0.25">
      <c r="A15" s="110" t="s">
        <v>137</v>
      </c>
      <c r="B15" s="111"/>
      <c r="C15" s="112"/>
      <c r="D15" s="90"/>
      <c r="E15" s="87"/>
      <c r="F15" s="88"/>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c r="DU15" s="90"/>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90"/>
      <c r="EU15" s="90"/>
      <c r="EV15" s="90"/>
      <c r="EW15" s="90"/>
      <c r="EX15" s="90"/>
      <c r="EY15" s="90"/>
      <c r="EZ15" s="90"/>
      <c r="FA15" s="90"/>
      <c r="FB15" s="90"/>
      <c r="FC15" s="90"/>
      <c r="FD15" s="90"/>
      <c r="FE15" s="90"/>
      <c r="FF15" s="90"/>
      <c r="FG15" s="90"/>
      <c r="FH15" s="90"/>
      <c r="FI15" s="90"/>
      <c r="FJ15" s="90"/>
      <c r="FK15" s="90"/>
      <c r="FL15" s="90"/>
      <c r="FM15" s="90"/>
      <c r="FN15" s="90"/>
      <c r="FO15" s="90"/>
      <c r="FP15" s="90"/>
      <c r="FQ15" s="90"/>
      <c r="FR15" s="90"/>
      <c r="FS15" s="90"/>
      <c r="FT15" s="90"/>
      <c r="FU15" s="90"/>
      <c r="FV15" s="90"/>
      <c r="FW15" s="90"/>
      <c r="FX15" s="90"/>
      <c r="FY15" s="90"/>
      <c r="FZ15" s="90"/>
      <c r="GA15" s="90"/>
      <c r="GB15" s="90"/>
      <c r="GC15" s="90"/>
      <c r="GD15" s="90"/>
      <c r="GE15" s="90"/>
      <c r="GF15" s="90"/>
      <c r="GG15" s="90"/>
      <c r="GH15" s="90"/>
      <c r="GI15" s="90"/>
      <c r="GJ15" s="90"/>
      <c r="GK15" s="90"/>
      <c r="GL15" s="90"/>
      <c r="GM15" s="90"/>
      <c r="GN15" s="90"/>
      <c r="GO15" s="90"/>
      <c r="GP15" s="90"/>
      <c r="GQ15" s="90"/>
      <c r="GR15" s="90"/>
      <c r="GS15" s="90"/>
      <c r="GT15" s="90"/>
      <c r="GU15" s="90"/>
      <c r="GV15" s="90"/>
      <c r="GW15" s="90"/>
      <c r="GX15" s="90"/>
      <c r="GY15" s="90"/>
      <c r="GZ15" s="90"/>
      <c r="HA15" s="90"/>
      <c r="HB15" s="90"/>
      <c r="HC15" s="90"/>
      <c r="HD15" s="90"/>
      <c r="HE15" s="90"/>
      <c r="HF15" s="90"/>
      <c r="HG15" s="90"/>
      <c r="HH15" s="90"/>
      <c r="HI15" s="90"/>
      <c r="HJ15" s="90"/>
      <c r="HK15" s="90"/>
      <c r="HL15" s="90"/>
      <c r="HM15" s="90"/>
      <c r="HN15" s="90"/>
      <c r="HO15" s="90"/>
      <c r="HP15" s="90"/>
      <c r="HQ15" s="90"/>
      <c r="HR15" s="90"/>
      <c r="HS15" s="90"/>
      <c r="HT15" s="90"/>
      <c r="HU15" s="90"/>
      <c r="HV15" s="90"/>
      <c r="HW15" s="90"/>
      <c r="HX15" s="90"/>
      <c r="HY15" s="90"/>
      <c r="HZ15" s="90"/>
      <c r="IA15" s="90"/>
      <c r="IB15" s="90"/>
      <c r="IC15" s="90"/>
      <c r="ID15" s="90"/>
      <c r="IE15" s="90"/>
      <c r="IF15" s="90"/>
      <c r="IG15" s="90"/>
      <c r="IH15" s="90"/>
      <c r="II15" s="90"/>
      <c r="IJ15" s="90"/>
      <c r="IK15" s="90"/>
      <c r="IL15" s="90"/>
      <c r="IM15" s="90"/>
      <c r="IN15" s="90"/>
      <c r="IO15" s="90"/>
      <c r="IP15" s="90"/>
      <c r="IQ15" s="90"/>
      <c r="IR15" s="90"/>
      <c r="IS15" s="90"/>
      <c r="IT15" s="90"/>
      <c r="IU15" s="90"/>
      <c r="IV15" s="90"/>
      <c r="IW15" s="90"/>
      <c r="IX15" s="90"/>
      <c r="IY15" s="90"/>
      <c r="IZ15" s="90"/>
      <c r="JA15" s="90"/>
      <c r="JB15" s="90"/>
      <c r="JC15" s="90"/>
      <c r="JD15" s="90"/>
      <c r="JE15" s="90"/>
      <c r="JF15" s="90"/>
      <c r="JG15" s="90"/>
      <c r="JH15" s="90"/>
      <c r="JI15" s="90"/>
      <c r="JJ15" s="90"/>
      <c r="JK15" s="90"/>
      <c r="JL15" s="90"/>
      <c r="JM15" s="90"/>
      <c r="JN15" s="90"/>
      <c r="JO15" s="90"/>
      <c r="JP15" s="90"/>
      <c r="JQ15" s="90"/>
      <c r="JR15" s="90"/>
      <c r="JS15" s="90"/>
      <c r="JT15" s="90"/>
      <c r="JU15" s="90"/>
      <c r="JV15" s="90"/>
      <c r="JW15" s="90"/>
      <c r="JX15" s="90"/>
      <c r="JY15" s="90"/>
      <c r="JZ15" s="90"/>
      <c r="KA15" s="90"/>
      <c r="KB15" s="90"/>
      <c r="KC15" s="90"/>
      <c r="KD15" s="90"/>
      <c r="KE15" s="90"/>
      <c r="KF15" s="90"/>
      <c r="KG15" s="90"/>
      <c r="KH15" s="90"/>
      <c r="KI15" s="90"/>
      <c r="KJ15" s="90"/>
      <c r="KK15" s="90"/>
      <c r="KL15" s="90"/>
      <c r="KM15" s="90"/>
      <c r="KN15" s="90"/>
      <c r="KO15" s="90"/>
      <c r="KP15" s="90"/>
      <c r="KQ15" s="90"/>
      <c r="KR15" s="90"/>
      <c r="KS15" s="90"/>
      <c r="KT15" s="90"/>
      <c r="KU15" s="90"/>
      <c r="KV15" s="90"/>
      <c r="KW15" s="90"/>
      <c r="KX15" s="90"/>
      <c r="KY15" s="90"/>
      <c r="KZ15" s="90"/>
      <c r="LA15" s="90"/>
      <c r="LB15" s="90"/>
      <c r="LC15" s="90"/>
      <c r="LD15" s="90"/>
      <c r="LE15" s="90"/>
      <c r="LF15" s="90"/>
      <c r="LG15" s="90"/>
      <c r="LH15" s="90"/>
      <c r="LI15" s="90"/>
      <c r="LJ15" s="90"/>
      <c r="LK15" s="90"/>
      <c r="LL15" s="90"/>
      <c r="LM15" s="90"/>
      <c r="LN15" s="90"/>
      <c r="LO15" s="90"/>
      <c r="LP15" s="90"/>
      <c r="LQ15" s="90"/>
      <c r="LR15" s="90"/>
      <c r="LS15" s="90"/>
      <c r="LT15" s="90"/>
      <c r="LU15" s="90"/>
      <c r="LV15" s="90"/>
      <c r="LW15" s="90"/>
      <c r="LX15" s="90"/>
      <c r="LY15" s="90"/>
      <c r="LZ15" s="90"/>
      <c r="MA15" s="90"/>
      <c r="MB15" s="90"/>
      <c r="MC15" s="90"/>
      <c r="MD15" s="90"/>
      <c r="ME15" s="90"/>
      <c r="MF15" s="90"/>
      <c r="MG15" s="90"/>
      <c r="MH15" s="90"/>
      <c r="MI15" s="90"/>
      <c r="MJ15" s="90"/>
      <c r="MK15" s="90"/>
      <c r="ML15" s="90"/>
      <c r="MM15" s="90"/>
      <c r="MN15" s="90"/>
      <c r="MO15" s="90"/>
      <c r="MP15" s="90"/>
      <c r="MQ15" s="90"/>
      <c r="MR15" s="90"/>
      <c r="MS15" s="90"/>
      <c r="MT15" s="90"/>
      <c r="MU15" s="90"/>
      <c r="MV15" s="90"/>
      <c r="MW15" s="90"/>
      <c r="MX15" s="90"/>
      <c r="MY15" s="90"/>
      <c r="MZ15" s="90"/>
      <c r="NA15" s="90"/>
      <c r="NB15" s="90"/>
      <c r="NC15" s="90"/>
      <c r="ND15" s="90"/>
      <c r="NE15" s="90"/>
      <c r="NF15" s="90"/>
      <c r="NG15" s="90"/>
      <c r="NH15" s="90"/>
      <c r="NI15" s="90"/>
      <c r="NJ15" s="90"/>
      <c r="NK15" s="90"/>
      <c r="NL15" s="90"/>
      <c r="NM15" s="90"/>
      <c r="NN15" s="90"/>
      <c r="NO15" s="90"/>
      <c r="NP15" s="90"/>
      <c r="NQ15" s="90"/>
      <c r="NR15" s="90"/>
      <c r="NS15" s="90"/>
      <c r="NT15" s="90"/>
      <c r="NU15" s="90"/>
      <c r="NV15" s="90"/>
      <c r="NW15" s="90"/>
      <c r="NX15" s="90"/>
      <c r="NY15" s="90"/>
      <c r="NZ15" s="90"/>
      <c r="OA15" s="90"/>
      <c r="OB15" s="90"/>
      <c r="OC15" s="90"/>
      <c r="OD15" s="90"/>
      <c r="OE15" s="90"/>
      <c r="OF15" s="90"/>
      <c r="OG15" s="90"/>
      <c r="OH15" s="90"/>
      <c r="OI15" s="90"/>
      <c r="OJ15" s="90"/>
      <c r="OK15" s="90"/>
      <c r="OL15" s="90"/>
      <c r="OM15" s="90"/>
      <c r="ON15" s="90"/>
      <c r="OO15" s="90"/>
      <c r="OP15" s="90"/>
      <c r="OQ15" s="90"/>
      <c r="OR15" s="90"/>
      <c r="OS15" s="90"/>
      <c r="OT15" s="90"/>
      <c r="OU15" s="90"/>
      <c r="OV15" s="90"/>
      <c r="OW15" s="90"/>
      <c r="OX15" s="90"/>
      <c r="OY15" s="90"/>
      <c r="OZ15" s="90"/>
      <c r="PA15" s="90"/>
      <c r="PB15" s="90"/>
      <c r="PC15" s="90"/>
      <c r="PD15" s="90"/>
      <c r="PE15" s="90"/>
      <c r="PF15" s="90"/>
      <c r="PG15" s="90"/>
      <c r="PH15" s="90"/>
      <c r="PI15" s="90"/>
      <c r="PJ15" s="90"/>
      <c r="PK15" s="90"/>
      <c r="PL15" s="90"/>
      <c r="PM15" s="90"/>
      <c r="PN15" s="90"/>
      <c r="PO15" s="90"/>
      <c r="PP15" s="90"/>
      <c r="PQ15" s="90"/>
      <c r="PR15" s="90"/>
      <c r="PS15" s="90"/>
      <c r="PT15" s="90"/>
      <c r="PU15" s="90"/>
      <c r="PV15" s="90"/>
      <c r="PW15" s="90"/>
      <c r="PX15" s="90"/>
      <c r="PY15" s="90"/>
      <c r="PZ15" s="90"/>
      <c r="QA15" s="90"/>
      <c r="QB15" s="90"/>
      <c r="QC15" s="90"/>
      <c r="QD15" s="90"/>
      <c r="QE15" s="90"/>
      <c r="QF15" s="90"/>
      <c r="QG15" s="90"/>
      <c r="QH15" s="90"/>
      <c r="QI15" s="90"/>
      <c r="QJ15" s="90"/>
      <c r="QK15" s="90"/>
      <c r="QL15" s="90"/>
      <c r="QM15" s="90"/>
      <c r="QN15" s="90"/>
      <c r="QO15" s="90"/>
      <c r="QP15" s="90"/>
      <c r="QQ15" s="90"/>
      <c r="QR15" s="90"/>
      <c r="QS15" s="90"/>
      <c r="QT15" s="90"/>
      <c r="QU15" s="90"/>
      <c r="QV15" s="90"/>
      <c r="QW15" s="90"/>
      <c r="QX15" s="90"/>
      <c r="QY15" s="90"/>
      <c r="QZ15" s="90"/>
      <c r="RA15" s="90"/>
      <c r="RB15" s="90"/>
      <c r="RC15" s="90"/>
      <c r="RD15" s="90"/>
      <c r="RE15" s="90"/>
      <c r="RF15" s="90"/>
      <c r="RG15" s="90"/>
      <c r="RH15" s="90"/>
      <c r="RI15" s="90"/>
      <c r="RJ15" s="90"/>
      <c r="RK15" s="90"/>
      <c r="RL15" s="90"/>
      <c r="RM15" s="90"/>
      <c r="RN15" s="90"/>
      <c r="RO15" s="90"/>
      <c r="RP15" s="90"/>
      <c r="RQ15" s="90"/>
      <c r="RR15" s="90"/>
      <c r="RS15" s="90"/>
      <c r="RT15" s="90"/>
      <c r="RU15" s="90"/>
      <c r="RV15" s="90"/>
      <c r="RW15" s="90"/>
      <c r="RX15" s="90"/>
      <c r="RY15" s="90"/>
      <c r="RZ15" s="90"/>
      <c r="SA15" s="90"/>
      <c r="SB15" s="90"/>
      <c r="SC15" s="90"/>
      <c r="SD15" s="90"/>
      <c r="SE15" s="90"/>
      <c r="SF15" s="90"/>
      <c r="SG15" s="90"/>
      <c r="SH15" s="90"/>
      <c r="SI15" s="90"/>
      <c r="SJ15" s="90"/>
      <c r="SK15" s="90"/>
      <c r="SL15" s="90"/>
      <c r="SM15" s="90"/>
      <c r="SN15" s="90"/>
      <c r="SO15" s="90"/>
      <c r="SP15" s="90"/>
      <c r="SQ15" s="90"/>
      <c r="SR15" s="90"/>
      <c r="SS15" s="90"/>
      <c r="ST15" s="90"/>
      <c r="SU15" s="90"/>
      <c r="SV15" s="90"/>
      <c r="SW15" s="90"/>
      <c r="SX15" s="90"/>
      <c r="SY15" s="90"/>
      <c r="SZ15" s="90"/>
      <c r="TA15" s="90"/>
      <c r="TB15" s="90"/>
      <c r="TC15" s="90"/>
      <c r="TD15" s="90"/>
      <c r="TE15" s="90"/>
      <c r="TF15" s="90"/>
      <c r="TG15" s="90"/>
      <c r="TH15" s="90"/>
      <c r="TI15" s="90"/>
      <c r="TJ15" s="90"/>
      <c r="TK15" s="90"/>
      <c r="TL15" s="90"/>
      <c r="TM15" s="90"/>
      <c r="TN15" s="90"/>
      <c r="TO15" s="90"/>
      <c r="TP15" s="90"/>
      <c r="TQ15" s="90"/>
      <c r="TR15" s="90"/>
      <c r="TS15" s="90"/>
      <c r="TT15" s="90"/>
      <c r="TU15" s="90"/>
      <c r="TV15" s="90"/>
      <c r="TW15" s="90"/>
      <c r="TX15" s="90"/>
      <c r="TY15" s="90"/>
      <c r="TZ15" s="90"/>
      <c r="UA15" s="90"/>
      <c r="UB15" s="90"/>
      <c r="UC15" s="90"/>
      <c r="UD15" s="90"/>
      <c r="UE15" s="90"/>
      <c r="UF15" s="90"/>
      <c r="UG15" s="90"/>
      <c r="UH15" s="90"/>
      <c r="UI15" s="90"/>
      <c r="UJ15" s="90"/>
      <c r="UK15" s="90"/>
      <c r="UL15" s="90"/>
      <c r="UM15" s="90"/>
      <c r="UN15" s="90"/>
      <c r="UO15" s="90"/>
      <c r="UP15" s="90"/>
      <c r="UQ15" s="90"/>
      <c r="UR15" s="90"/>
      <c r="US15" s="90"/>
      <c r="UT15" s="90"/>
      <c r="UU15" s="90"/>
      <c r="UV15" s="90"/>
      <c r="UW15" s="90"/>
      <c r="UX15" s="90"/>
      <c r="UY15" s="90"/>
      <c r="UZ15" s="90"/>
      <c r="VA15" s="90"/>
      <c r="VB15" s="90"/>
      <c r="VC15" s="90"/>
      <c r="VD15" s="90"/>
      <c r="VE15" s="90"/>
      <c r="VF15" s="90"/>
      <c r="VG15" s="90"/>
      <c r="VH15" s="90"/>
      <c r="VI15" s="90"/>
      <c r="VJ15" s="90"/>
      <c r="VK15" s="90"/>
      <c r="VL15" s="90"/>
      <c r="VM15" s="90"/>
      <c r="VN15" s="90"/>
      <c r="VO15" s="90"/>
      <c r="VP15" s="90"/>
      <c r="VQ15" s="90"/>
      <c r="VR15" s="90"/>
      <c r="VS15" s="90"/>
      <c r="VT15" s="90"/>
      <c r="VU15" s="90"/>
      <c r="VV15" s="90"/>
      <c r="VW15" s="90"/>
      <c r="VX15" s="90"/>
      <c r="VY15" s="90"/>
      <c r="VZ15" s="90"/>
      <c r="WA15" s="90"/>
      <c r="WB15" s="90"/>
      <c r="WC15" s="90"/>
      <c r="WD15" s="90"/>
      <c r="WE15" s="90"/>
      <c r="WF15" s="90"/>
      <c r="WG15" s="90"/>
      <c r="WH15" s="90"/>
      <c r="WI15" s="90"/>
      <c r="WJ15" s="90"/>
      <c r="WK15" s="90"/>
      <c r="WL15" s="90"/>
      <c r="WM15" s="90"/>
      <c r="WN15" s="90"/>
      <c r="WO15" s="90"/>
      <c r="WP15" s="90"/>
      <c r="WQ15" s="90"/>
      <c r="WR15" s="90"/>
      <c r="WS15" s="90"/>
      <c r="WT15" s="90"/>
      <c r="WU15" s="90"/>
      <c r="WV15" s="90"/>
      <c r="WW15" s="90"/>
      <c r="WX15" s="90"/>
      <c r="WY15" s="90"/>
      <c r="WZ15" s="90"/>
      <c r="XA15" s="90"/>
      <c r="XB15" s="90"/>
      <c r="XC15" s="90"/>
      <c r="XD15" s="90"/>
      <c r="XE15" s="90"/>
      <c r="XF15" s="90"/>
      <c r="XG15" s="90"/>
      <c r="XH15" s="90"/>
      <c r="XI15" s="90"/>
      <c r="XJ15" s="90"/>
      <c r="XK15" s="90"/>
      <c r="XL15" s="90"/>
      <c r="XM15" s="90"/>
      <c r="XN15" s="90"/>
      <c r="XO15" s="90"/>
      <c r="XP15" s="90"/>
      <c r="XQ15" s="90"/>
      <c r="XR15" s="90"/>
      <c r="XS15" s="90"/>
      <c r="XT15" s="90"/>
      <c r="XU15" s="90"/>
      <c r="XV15" s="90"/>
      <c r="XW15" s="90"/>
      <c r="XX15" s="90"/>
      <c r="XY15" s="90"/>
      <c r="XZ15" s="90"/>
      <c r="YA15" s="90"/>
      <c r="YB15" s="90"/>
      <c r="YC15" s="90"/>
      <c r="YD15" s="90"/>
      <c r="YE15" s="90"/>
      <c r="YF15" s="90"/>
      <c r="YG15" s="90"/>
      <c r="YH15" s="90"/>
      <c r="YI15" s="90"/>
      <c r="YJ15" s="90"/>
      <c r="YK15" s="90"/>
      <c r="YL15" s="90"/>
      <c r="YM15" s="90"/>
      <c r="YN15" s="90"/>
      <c r="YO15" s="90"/>
      <c r="YP15" s="90"/>
      <c r="YQ15" s="90"/>
      <c r="YR15" s="90"/>
      <c r="YS15" s="90"/>
      <c r="YT15" s="90"/>
      <c r="YU15" s="90"/>
      <c r="YV15" s="90"/>
      <c r="YW15" s="90"/>
      <c r="YX15" s="90"/>
      <c r="YY15" s="90"/>
      <c r="YZ15" s="90"/>
      <c r="ZA15" s="90"/>
      <c r="ZB15" s="90"/>
      <c r="ZC15" s="90"/>
      <c r="ZD15" s="90"/>
      <c r="ZE15" s="90"/>
      <c r="ZF15" s="90"/>
      <c r="ZG15" s="90"/>
      <c r="ZH15" s="90"/>
      <c r="ZI15" s="90"/>
      <c r="ZJ15" s="90"/>
      <c r="ZK15" s="90"/>
      <c r="ZL15" s="90"/>
      <c r="ZM15" s="90"/>
      <c r="ZN15" s="90"/>
      <c r="ZO15" s="90"/>
      <c r="ZP15" s="90"/>
      <c r="ZQ15" s="90"/>
      <c r="ZR15" s="90"/>
      <c r="ZS15" s="90"/>
      <c r="ZT15" s="90"/>
      <c r="ZU15" s="90"/>
      <c r="ZV15" s="90"/>
      <c r="ZW15" s="90"/>
      <c r="ZX15" s="90"/>
      <c r="ZY15" s="90"/>
      <c r="ZZ15" s="90"/>
      <c r="AAA15" s="90"/>
      <c r="AAB15" s="90"/>
      <c r="AAC15" s="90"/>
      <c r="AAD15" s="90"/>
      <c r="AAE15" s="90"/>
      <c r="AAF15" s="90"/>
      <c r="AAG15" s="90"/>
      <c r="AAH15" s="90"/>
      <c r="AAI15" s="90"/>
      <c r="AAJ15" s="90"/>
      <c r="AAK15" s="90"/>
      <c r="AAL15" s="90"/>
      <c r="AAM15" s="90"/>
      <c r="AAN15" s="90"/>
      <c r="AAO15" s="90"/>
      <c r="AAP15" s="90"/>
      <c r="AAQ15" s="90"/>
      <c r="AAR15" s="90"/>
      <c r="AAS15" s="90"/>
      <c r="AAT15" s="90"/>
      <c r="AAU15" s="90"/>
      <c r="AAV15" s="90"/>
      <c r="AAW15" s="90"/>
      <c r="AAX15" s="90"/>
      <c r="AAY15" s="90"/>
      <c r="AAZ15" s="90"/>
      <c r="ABA15" s="90"/>
      <c r="ABB15" s="90"/>
      <c r="ABC15" s="90"/>
      <c r="ABD15" s="90"/>
      <c r="ABE15" s="90"/>
      <c r="ABF15" s="90"/>
      <c r="ABG15" s="90"/>
      <c r="ABH15" s="90"/>
      <c r="ABI15" s="90"/>
      <c r="ABJ15" s="90"/>
      <c r="ABK15" s="90"/>
      <c r="ABL15" s="90"/>
      <c r="ABM15" s="90"/>
      <c r="ABN15" s="90"/>
      <c r="ABO15" s="90"/>
      <c r="ABP15" s="90"/>
      <c r="ABQ15" s="90"/>
      <c r="ABR15" s="90"/>
      <c r="ABS15" s="90"/>
      <c r="ABT15" s="90"/>
      <c r="ABU15" s="90"/>
      <c r="ABV15" s="90"/>
      <c r="ABW15" s="90"/>
      <c r="ABX15" s="90"/>
      <c r="ABY15" s="90"/>
      <c r="ABZ15" s="90"/>
      <c r="ACA15" s="90"/>
      <c r="ACB15" s="90"/>
      <c r="ACC15" s="90"/>
      <c r="ACD15" s="90"/>
      <c r="ACE15" s="90"/>
      <c r="ACF15" s="90"/>
      <c r="ACG15" s="90"/>
      <c r="ACH15" s="90"/>
      <c r="ACI15" s="90"/>
      <c r="ACJ15" s="90"/>
      <c r="ACK15" s="90"/>
      <c r="ACL15" s="90"/>
      <c r="ACM15" s="90"/>
      <c r="ACN15" s="90"/>
      <c r="ACO15" s="90"/>
      <c r="ACP15" s="90"/>
      <c r="ACQ15" s="90"/>
      <c r="ACR15" s="90"/>
      <c r="ACS15" s="90"/>
      <c r="ACT15" s="90"/>
      <c r="ACU15" s="90"/>
      <c r="ACV15" s="90"/>
      <c r="ACW15" s="90"/>
      <c r="ACX15" s="90"/>
      <c r="ACY15" s="90"/>
      <c r="ACZ15" s="90"/>
      <c r="ADA15" s="90"/>
      <c r="ADB15" s="90"/>
      <c r="ADC15" s="90"/>
      <c r="ADD15" s="90"/>
      <c r="ADE15" s="90"/>
      <c r="ADF15" s="90"/>
      <c r="ADG15" s="90"/>
      <c r="ADH15" s="90"/>
      <c r="ADI15" s="90"/>
      <c r="ADJ15" s="90"/>
      <c r="ADK15" s="90"/>
      <c r="ADL15" s="90"/>
      <c r="ADM15" s="90"/>
      <c r="ADN15" s="90"/>
      <c r="ADO15" s="90"/>
      <c r="ADP15" s="90"/>
      <c r="ADQ15" s="90"/>
      <c r="ADR15" s="90"/>
      <c r="ADS15" s="90"/>
      <c r="ADT15" s="90"/>
      <c r="ADU15" s="90"/>
      <c r="ADV15" s="90"/>
      <c r="ADW15" s="90"/>
      <c r="ADX15" s="90"/>
      <c r="ADY15" s="90"/>
      <c r="ADZ15" s="90"/>
      <c r="AEA15" s="90"/>
      <c r="AEB15" s="90"/>
      <c r="AEC15" s="90"/>
      <c r="AED15" s="90"/>
      <c r="AEE15" s="90"/>
      <c r="AEF15" s="90"/>
      <c r="AEG15" s="90"/>
      <c r="AEH15" s="90"/>
      <c r="AEI15" s="90"/>
      <c r="AEJ15" s="90"/>
      <c r="AEK15" s="90"/>
      <c r="AEL15" s="90"/>
      <c r="AEM15" s="90"/>
      <c r="AEN15" s="90"/>
      <c r="AEO15" s="90"/>
      <c r="AEP15" s="90"/>
      <c r="AEQ15" s="90"/>
      <c r="AER15" s="90"/>
      <c r="AES15" s="90"/>
      <c r="AET15" s="90"/>
      <c r="AEU15" s="90"/>
      <c r="AEV15" s="90"/>
      <c r="AEW15" s="90"/>
      <c r="AEX15" s="90"/>
      <c r="AEY15" s="90"/>
      <c r="AEZ15" s="90"/>
      <c r="AFA15" s="90"/>
      <c r="AFB15" s="90"/>
      <c r="AFC15" s="90"/>
      <c r="AFD15" s="90"/>
      <c r="AFE15" s="90"/>
      <c r="AFF15" s="90"/>
      <c r="AFG15" s="90"/>
      <c r="AFH15" s="90"/>
      <c r="AFI15" s="90"/>
      <c r="AFJ15" s="90"/>
      <c r="AFK15" s="90"/>
      <c r="AFL15" s="90"/>
      <c r="AFM15" s="90"/>
      <c r="AFN15" s="90"/>
      <c r="AFO15" s="90"/>
      <c r="AFP15" s="90"/>
      <c r="AFQ15" s="90"/>
      <c r="AFR15" s="90"/>
      <c r="AFS15" s="90"/>
      <c r="AFT15" s="90"/>
      <c r="AFU15" s="90"/>
      <c r="AFV15" s="90"/>
      <c r="AFW15" s="90"/>
      <c r="AFX15" s="90"/>
      <c r="AFY15" s="90"/>
      <c r="AFZ15" s="90"/>
      <c r="AGA15" s="90"/>
      <c r="AGB15" s="90"/>
      <c r="AGC15" s="90"/>
      <c r="AGD15" s="90"/>
      <c r="AGE15" s="90"/>
      <c r="AGF15" s="90"/>
      <c r="AGG15" s="90"/>
      <c r="AGH15" s="90"/>
      <c r="AGI15" s="90"/>
      <c r="AGJ15" s="90"/>
      <c r="AGK15" s="90"/>
      <c r="AGL15" s="90"/>
      <c r="AGM15" s="90"/>
      <c r="AGN15" s="90"/>
      <c r="AGO15" s="90"/>
      <c r="AGP15" s="90"/>
      <c r="AGQ15" s="90"/>
      <c r="AGR15" s="90"/>
      <c r="AGS15" s="90"/>
      <c r="AGT15" s="90"/>
      <c r="AGU15" s="90"/>
      <c r="AGV15" s="90"/>
      <c r="AGW15" s="90"/>
      <c r="AGX15" s="90"/>
      <c r="AGY15" s="90"/>
      <c r="AGZ15" s="90"/>
      <c r="AHA15" s="90"/>
      <c r="AHB15" s="90"/>
      <c r="AHC15" s="90"/>
      <c r="AHD15" s="90"/>
      <c r="AHE15" s="90"/>
      <c r="AHF15" s="90"/>
      <c r="AHG15" s="90"/>
      <c r="AHH15" s="90"/>
      <c r="AHI15" s="90"/>
      <c r="AHJ15" s="90"/>
      <c r="AHK15" s="90"/>
      <c r="AHL15" s="90"/>
      <c r="AHM15" s="90"/>
      <c r="AHN15" s="90"/>
      <c r="AHO15" s="90"/>
      <c r="AHP15" s="90"/>
      <c r="AHQ15" s="90"/>
      <c r="AHR15" s="90"/>
      <c r="AHS15" s="90"/>
      <c r="AHT15" s="90"/>
      <c r="AHU15" s="90"/>
      <c r="AHV15" s="90"/>
      <c r="AHW15" s="90"/>
      <c r="AHX15" s="90"/>
      <c r="AHY15" s="90"/>
      <c r="AHZ15" s="90"/>
      <c r="AIA15" s="90"/>
      <c r="AIB15" s="90"/>
      <c r="AIC15" s="90"/>
      <c r="AID15" s="90"/>
      <c r="AIE15" s="90"/>
      <c r="AIF15" s="90"/>
      <c r="AIG15" s="90"/>
      <c r="AIH15" s="90"/>
      <c r="AII15" s="90"/>
      <c r="AIJ15" s="90"/>
      <c r="AIK15" s="90"/>
      <c r="AIL15" s="90"/>
      <c r="AIM15" s="90"/>
      <c r="AIN15" s="90"/>
      <c r="AIO15" s="90"/>
      <c r="AIP15" s="90"/>
      <c r="AIQ15" s="90"/>
      <c r="AIR15" s="90"/>
      <c r="AIS15" s="90"/>
      <c r="AIT15" s="90"/>
      <c r="AIU15" s="90"/>
      <c r="AIV15" s="90"/>
      <c r="AIW15" s="90"/>
      <c r="AIX15" s="90"/>
      <c r="AIY15" s="90"/>
      <c r="AIZ15" s="90"/>
      <c r="AJA15" s="90"/>
      <c r="AJB15" s="90"/>
      <c r="AJC15" s="90"/>
      <c r="AJD15" s="90"/>
      <c r="AJE15" s="90"/>
      <c r="AJF15" s="90"/>
      <c r="AJG15" s="90"/>
      <c r="AJH15" s="90"/>
      <c r="AJI15" s="90"/>
      <c r="AJJ15" s="90"/>
      <c r="AJK15" s="90"/>
      <c r="AJL15" s="90"/>
      <c r="AJM15" s="90"/>
      <c r="AJN15" s="90"/>
      <c r="AJO15" s="90"/>
      <c r="AJP15" s="90"/>
      <c r="AJQ15" s="90"/>
      <c r="AJR15" s="90"/>
      <c r="AJS15" s="90"/>
      <c r="AJT15" s="90"/>
      <c r="AJU15" s="90"/>
      <c r="AJV15" s="90"/>
      <c r="AJW15" s="90"/>
      <c r="AJX15" s="90"/>
      <c r="AJY15" s="90"/>
      <c r="AJZ15" s="90"/>
      <c r="AKA15" s="90"/>
      <c r="AKB15" s="90"/>
      <c r="AKC15" s="90"/>
      <c r="AKD15" s="90"/>
      <c r="AKE15" s="90"/>
      <c r="AKF15" s="90"/>
      <c r="AKG15" s="90"/>
      <c r="AKH15" s="90"/>
      <c r="AKI15" s="90"/>
      <c r="AKJ15" s="90"/>
      <c r="AKK15" s="90"/>
      <c r="AKL15" s="90"/>
      <c r="AKM15" s="90"/>
      <c r="AKN15" s="90"/>
      <c r="AKO15" s="90"/>
      <c r="AKP15" s="90"/>
      <c r="AKQ15" s="90"/>
      <c r="AKR15" s="90"/>
      <c r="AKS15" s="90"/>
      <c r="AKT15" s="90"/>
      <c r="AKU15" s="90"/>
      <c r="AKV15" s="90"/>
      <c r="AKW15" s="90"/>
      <c r="AKX15" s="90"/>
      <c r="AKY15" s="90"/>
      <c r="AKZ15" s="90"/>
      <c r="ALA15" s="90"/>
      <c r="ALB15" s="90"/>
      <c r="ALC15" s="90"/>
      <c r="ALD15" s="90"/>
      <c r="ALE15" s="90"/>
      <c r="ALF15" s="90"/>
      <c r="ALG15" s="90"/>
      <c r="ALH15" s="90"/>
      <c r="ALI15" s="90"/>
      <c r="ALJ15" s="90"/>
      <c r="ALK15" s="90"/>
      <c r="ALL15" s="90"/>
      <c r="ALM15" s="90"/>
      <c r="ALN15" s="90"/>
      <c r="ALO15" s="90"/>
      <c r="ALP15" s="90"/>
      <c r="ALQ15" s="90"/>
      <c r="ALR15" s="90"/>
      <c r="ALS15" s="90"/>
      <c r="ALT15" s="90"/>
      <c r="ALU15" s="90"/>
      <c r="ALV15" s="90"/>
      <c r="ALW15" s="90"/>
      <c r="ALX15" s="90"/>
      <c r="ALY15" s="90"/>
      <c r="ALZ15" s="90"/>
      <c r="AMA15" s="90"/>
      <c r="AMB15" s="90"/>
      <c r="AMC15" s="90"/>
      <c r="AMD15" s="90"/>
      <c r="AME15" s="90"/>
      <c r="AMF15" s="90"/>
      <c r="AMG15" s="90"/>
      <c r="AMH15" s="90"/>
      <c r="AMI15" s="90"/>
      <c r="AMJ15" s="90"/>
    </row>
    <row r="16" spans="1:1024" ht="15.75" x14ac:dyDescent="0.25">
      <c r="A16" s="110" t="s">
        <v>137</v>
      </c>
      <c r="B16" s="111"/>
      <c r="C16" s="112"/>
      <c r="D16" s="90"/>
      <c r="E16" s="87"/>
      <c r="F16" s="88"/>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90"/>
      <c r="NF16" s="90"/>
      <c r="NG16" s="90"/>
      <c r="NH16" s="90"/>
      <c r="NI16" s="90"/>
      <c r="NJ16" s="90"/>
      <c r="NK16" s="90"/>
      <c r="NL16" s="90"/>
      <c r="NM16" s="90"/>
      <c r="NN16" s="90"/>
      <c r="NO16" s="90"/>
      <c r="NP16" s="90"/>
      <c r="NQ16" s="90"/>
      <c r="NR16" s="90"/>
      <c r="NS16" s="90"/>
      <c r="NT16" s="90"/>
      <c r="NU16" s="90"/>
      <c r="NV16" s="90"/>
      <c r="NW16" s="90"/>
      <c r="NX16" s="90"/>
      <c r="NY16" s="90"/>
      <c r="NZ16" s="90"/>
      <c r="OA16" s="90"/>
      <c r="OB16" s="90"/>
      <c r="OC16" s="90"/>
      <c r="OD16" s="90"/>
      <c r="OE16" s="90"/>
      <c r="OF16" s="90"/>
      <c r="OG16" s="90"/>
      <c r="OH16" s="90"/>
      <c r="OI16" s="90"/>
      <c r="OJ16" s="90"/>
      <c r="OK16" s="90"/>
      <c r="OL16" s="90"/>
      <c r="OM16" s="90"/>
      <c r="ON16" s="90"/>
      <c r="OO16" s="90"/>
      <c r="OP16" s="90"/>
      <c r="OQ16" s="90"/>
      <c r="OR16" s="90"/>
      <c r="OS16" s="90"/>
      <c r="OT16" s="90"/>
      <c r="OU16" s="90"/>
      <c r="OV16" s="90"/>
      <c r="OW16" s="90"/>
      <c r="OX16" s="90"/>
      <c r="OY16" s="90"/>
      <c r="OZ16" s="90"/>
      <c r="PA16" s="90"/>
      <c r="PB16" s="90"/>
      <c r="PC16" s="90"/>
      <c r="PD16" s="90"/>
      <c r="PE16" s="90"/>
      <c r="PF16" s="90"/>
      <c r="PG16" s="90"/>
      <c r="PH16" s="90"/>
      <c r="PI16" s="90"/>
      <c r="PJ16" s="90"/>
      <c r="PK16" s="90"/>
      <c r="PL16" s="90"/>
      <c r="PM16" s="90"/>
      <c r="PN16" s="90"/>
      <c r="PO16" s="90"/>
      <c r="PP16" s="90"/>
      <c r="PQ16" s="90"/>
      <c r="PR16" s="90"/>
      <c r="PS16" s="90"/>
      <c r="PT16" s="90"/>
      <c r="PU16" s="90"/>
      <c r="PV16" s="90"/>
      <c r="PW16" s="90"/>
      <c r="PX16" s="90"/>
      <c r="PY16" s="90"/>
      <c r="PZ16" s="90"/>
      <c r="QA16" s="90"/>
      <c r="QB16" s="90"/>
      <c r="QC16" s="90"/>
      <c r="QD16" s="90"/>
      <c r="QE16" s="90"/>
      <c r="QF16" s="90"/>
      <c r="QG16" s="90"/>
      <c r="QH16" s="90"/>
      <c r="QI16" s="90"/>
      <c r="QJ16" s="90"/>
      <c r="QK16" s="90"/>
      <c r="QL16" s="90"/>
      <c r="QM16" s="90"/>
      <c r="QN16" s="90"/>
      <c r="QO16" s="90"/>
      <c r="QP16" s="90"/>
      <c r="QQ16" s="90"/>
      <c r="QR16" s="90"/>
      <c r="QS16" s="90"/>
      <c r="QT16" s="90"/>
      <c r="QU16" s="90"/>
      <c r="QV16" s="90"/>
      <c r="QW16" s="90"/>
      <c r="QX16" s="90"/>
      <c r="QY16" s="90"/>
      <c r="QZ16" s="90"/>
      <c r="RA16" s="90"/>
      <c r="RB16" s="90"/>
      <c r="RC16" s="90"/>
      <c r="RD16" s="90"/>
      <c r="RE16" s="90"/>
      <c r="RF16" s="90"/>
      <c r="RG16" s="90"/>
      <c r="RH16" s="90"/>
      <c r="RI16" s="90"/>
      <c r="RJ16" s="90"/>
      <c r="RK16" s="90"/>
      <c r="RL16" s="90"/>
      <c r="RM16" s="90"/>
      <c r="RN16" s="90"/>
      <c r="RO16" s="90"/>
      <c r="RP16" s="90"/>
      <c r="RQ16" s="90"/>
      <c r="RR16" s="90"/>
      <c r="RS16" s="90"/>
      <c r="RT16" s="90"/>
      <c r="RU16" s="90"/>
      <c r="RV16" s="90"/>
      <c r="RW16" s="90"/>
      <c r="RX16" s="90"/>
      <c r="RY16" s="90"/>
      <c r="RZ16" s="90"/>
      <c r="SA16" s="90"/>
      <c r="SB16" s="90"/>
      <c r="SC16" s="90"/>
      <c r="SD16" s="90"/>
      <c r="SE16" s="90"/>
      <c r="SF16" s="90"/>
      <c r="SG16" s="90"/>
      <c r="SH16" s="90"/>
      <c r="SI16" s="90"/>
      <c r="SJ16" s="90"/>
      <c r="SK16" s="90"/>
      <c r="SL16" s="90"/>
      <c r="SM16" s="90"/>
      <c r="SN16" s="90"/>
      <c r="SO16" s="90"/>
      <c r="SP16" s="90"/>
      <c r="SQ16" s="90"/>
      <c r="SR16" s="90"/>
      <c r="SS16" s="90"/>
      <c r="ST16" s="90"/>
      <c r="SU16" s="90"/>
      <c r="SV16" s="90"/>
      <c r="SW16" s="90"/>
      <c r="SX16" s="90"/>
      <c r="SY16" s="90"/>
      <c r="SZ16" s="90"/>
      <c r="TA16" s="90"/>
      <c r="TB16" s="90"/>
      <c r="TC16" s="90"/>
      <c r="TD16" s="90"/>
      <c r="TE16" s="90"/>
      <c r="TF16" s="90"/>
      <c r="TG16" s="90"/>
      <c r="TH16" s="90"/>
      <c r="TI16" s="90"/>
      <c r="TJ16" s="90"/>
      <c r="TK16" s="90"/>
      <c r="TL16" s="90"/>
      <c r="TM16" s="90"/>
      <c r="TN16" s="90"/>
      <c r="TO16" s="90"/>
      <c r="TP16" s="90"/>
      <c r="TQ16" s="90"/>
      <c r="TR16" s="90"/>
      <c r="TS16" s="90"/>
      <c r="TT16" s="90"/>
      <c r="TU16" s="90"/>
      <c r="TV16" s="90"/>
      <c r="TW16" s="90"/>
      <c r="TX16" s="90"/>
      <c r="TY16" s="90"/>
      <c r="TZ16" s="90"/>
      <c r="UA16" s="90"/>
      <c r="UB16" s="90"/>
      <c r="UC16" s="90"/>
      <c r="UD16" s="90"/>
      <c r="UE16" s="90"/>
      <c r="UF16" s="90"/>
      <c r="UG16" s="90"/>
      <c r="UH16" s="90"/>
      <c r="UI16" s="90"/>
      <c r="UJ16" s="90"/>
      <c r="UK16" s="90"/>
      <c r="UL16" s="90"/>
      <c r="UM16" s="90"/>
      <c r="UN16" s="90"/>
      <c r="UO16" s="90"/>
      <c r="UP16" s="90"/>
      <c r="UQ16" s="90"/>
      <c r="UR16" s="90"/>
      <c r="US16" s="90"/>
      <c r="UT16" s="90"/>
      <c r="UU16" s="90"/>
      <c r="UV16" s="90"/>
      <c r="UW16" s="90"/>
      <c r="UX16" s="90"/>
      <c r="UY16" s="90"/>
      <c r="UZ16" s="90"/>
      <c r="VA16" s="90"/>
      <c r="VB16" s="90"/>
      <c r="VC16" s="90"/>
      <c r="VD16" s="90"/>
      <c r="VE16" s="90"/>
      <c r="VF16" s="90"/>
      <c r="VG16" s="90"/>
      <c r="VH16" s="90"/>
      <c r="VI16" s="90"/>
      <c r="VJ16" s="90"/>
      <c r="VK16" s="90"/>
      <c r="VL16" s="90"/>
      <c r="VM16" s="90"/>
      <c r="VN16" s="90"/>
      <c r="VO16" s="90"/>
      <c r="VP16" s="90"/>
      <c r="VQ16" s="90"/>
      <c r="VR16" s="90"/>
      <c r="VS16" s="90"/>
      <c r="VT16" s="90"/>
      <c r="VU16" s="90"/>
      <c r="VV16" s="90"/>
      <c r="VW16" s="90"/>
      <c r="VX16" s="90"/>
      <c r="VY16" s="90"/>
      <c r="VZ16" s="90"/>
      <c r="WA16" s="90"/>
      <c r="WB16" s="90"/>
      <c r="WC16" s="90"/>
      <c r="WD16" s="90"/>
      <c r="WE16" s="90"/>
      <c r="WF16" s="90"/>
      <c r="WG16" s="90"/>
      <c r="WH16" s="90"/>
      <c r="WI16" s="90"/>
      <c r="WJ16" s="90"/>
      <c r="WK16" s="90"/>
      <c r="WL16" s="90"/>
      <c r="WM16" s="90"/>
      <c r="WN16" s="90"/>
      <c r="WO16" s="90"/>
      <c r="WP16" s="90"/>
      <c r="WQ16" s="90"/>
      <c r="WR16" s="90"/>
      <c r="WS16" s="90"/>
      <c r="WT16" s="90"/>
      <c r="WU16" s="90"/>
      <c r="WV16" s="90"/>
      <c r="WW16" s="90"/>
      <c r="WX16" s="90"/>
      <c r="WY16" s="90"/>
      <c r="WZ16" s="90"/>
      <c r="XA16" s="90"/>
      <c r="XB16" s="90"/>
      <c r="XC16" s="90"/>
      <c r="XD16" s="90"/>
      <c r="XE16" s="90"/>
      <c r="XF16" s="90"/>
      <c r="XG16" s="90"/>
      <c r="XH16" s="90"/>
      <c r="XI16" s="90"/>
      <c r="XJ16" s="90"/>
      <c r="XK16" s="90"/>
      <c r="XL16" s="90"/>
      <c r="XM16" s="90"/>
      <c r="XN16" s="90"/>
      <c r="XO16" s="90"/>
      <c r="XP16" s="90"/>
      <c r="XQ16" s="90"/>
      <c r="XR16" s="90"/>
      <c r="XS16" s="90"/>
      <c r="XT16" s="90"/>
      <c r="XU16" s="90"/>
      <c r="XV16" s="90"/>
      <c r="XW16" s="90"/>
      <c r="XX16" s="90"/>
      <c r="XY16" s="90"/>
      <c r="XZ16" s="90"/>
      <c r="YA16" s="90"/>
      <c r="YB16" s="90"/>
      <c r="YC16" s="90"/>
      <c r="YD16" s="90"/>
      <c r="YE16" s="90"/>
      <c r="YF16" s="90"/>
      <c r="YG16" s="90"/>
      <c r="YH16" s="90"/>
      <c r="YI16" s="90"/>
      <c r="YJ16" s="90"/>
      <c r="YK16" s="90"/>
      <c r="YL16" s="90"/>
      <c r="YM16" s="90"/>
      <c r="YN16" s="90"/>
      <c r="YO16" s="90"/>
      <c r="YP16" s="90"/>
      <c r="YQ16" s="90"/>
      <c r="YR16" s="90"/>
      <c r="YS16" s="90"/>
      <c r="YT16" s="90"/>
      <c r="YU16" s="90"/>
      <c r="YV16" s="90"/>
      <c r="YW16" s="90"/>
      <c r="YX16" s="90"/>
      <c r="YY16" s="90"/>
      <c r="YZ16" s="90"/>
      <c r="ZA16" s="90"/>
      <c r="ZB16" s="90"/>
      <c r="ZC16" s="90"/>
      <c r="ZD16" s="90"/>
      <c r="ZE16" s="90"/>
      <c r="ZF16" s="90"/>
      <c r="ZG16" s="90"/>
      <c r="ZH16" s="90"/>
      <c r="ZI16" s="90"/>
      <c r="ZJ16" s="90"/>
      <c r="ZK16" s="90"/>
      <c r="ZL16" s="90"/>
      <c r="ZM16" s="90"/>
      <c r="ZN16" s="90"/>
      <c r="ZO16" s="90"/>
      <c r="ZP16" s="90"/>
      <c r="ZQ16" s="90"/>
      <c r="ZR16" s="90"/>
      <c r="ZS16" s="90"/>
      <c r="ZT16" s="90"/>
      <c r="ZU16" s="90"/>
      <c r="ZV16" s="90"/>
      <c r="ZW16" s="90"/>
      <c r="ZX16" s="90"/>
      <c r="ZY16" s="90"/>
      <c r="ZZ16" s="90"/>
      <c r="AAA16" s="90"/>
      <c r="AAB16" s="90"/>
      <c r="AAC16" s="90"/>
      <c r="AAD16" s="90"/>
      <c r="AAE16" s="90"/>
      <c r="AAF16" s="90"/>
      <c r="AAG16" s="90"/>
      <c r="AAH16" s="90"/>
      <c r="AAI16" s="90"/>
      <c r="AAJ16" s="90"/>
      <c r="AAK16" s="90"/>
      <c r="AAL16" s="90"/>
      <c r="AAM16" s="90"/>
      <c r="AAN16" s="90"/>
      <c r="AAO16" s="90"/>
      <c r="AAP16" s="90"/>
      <c r="AAQ16" s="90"/>
      <c r="AAR16" s="90"/>
      <c r="AAS16" s="90"/>
      <c r="AAT16" s="90"/>
      <c r="AAU16" s="90"/>
      <c r="AAV16" s="90"/>
      <c r="AAW16" s="90"/>
      <c r="AAX16" s="90"/>
      <c r="AAY16" s="90"/>
      <c r="AAZ16" s="90"/>
      <c r="ABA16" s="90"/>
      <c r="ABB16" s="90"/>
      <c r="ABC16" s="90"/>
      <c r="ABD16" s="90"/>
      <c r="ABE16" s="90"/>
      <c r="ABF16" s="90"/>
      <c r="ABG16" s="90"/>
      <c r="ABH16" s="90"/>
      <c r="ABI16" s="90"/>
      <c r="ABJ16" s="90"/>
      <c r="ABK16" s="90"/>
      <c r="ABL16" s="90"/>
      <c r="ABM16" s="90"/>
      <c r="ABN16" s="90"/>
      <c r="ABO16" s="90"/>
      <c r="ABP16" s="90"/>
      <c r="ABQ16" s="90"/>
      <c r="ABR16" s="90"/>
      <c r="ABS16" s="90"/>
      <c r="ABT16" s="90"/>
      <c r="ABU16" s="90"/>
      <c r="ABV16" s="90"/>
      <c r="ABW16" s="90"/>
      <c r="ABX16" s="90"/>
      <c r="ABY16" s="90"/>
      <c r="ABZ16" s="90"/>
      <c r="ACA16" s="90"/>
      <c r="ACB16" s="90"/>
      <c r="ACC16" s="90"/>
      <c r="ACD16" s="90"/>
      <c r="ACE16" s="90"/>
      <c r="ACF16" s="90"/>
      <c r="ACG16" s="90"/>
      <c r="ACH16" s="90"/>
      <c r="ACI16" s="90"/>
      <c r="ACJ16" s="90"/>
      <c r="ACK16" s="90"/>
      <c r="ACL16" s="90"/>
      <c r="ACM16" s="90"/>
      <c r="ACN16" s="90"/>
      <c r="ACO16" s="90"/>
      <c r="ACP16" s="90"/>
      <c r="ACQ16" s="90"/>
      <c r="ACR16" s="90"/>
      <c r="ACS16" s="90"/>
      <c r="ACT16" s="90"/>
      <c r="ACU16" s="90"/>
      <c r="ACV16" s="90"/>
      <c r="ACW16" s="90"/>
      <c r="ACX16" s="90"/>
      <c r="ACY16" s="90"/>
      <c r="ACZ16" s="90"/>
      <c r="ADA16" s="90"/>
      <c r="ADB16" s="90"/>
      <c r="ADC16" s="90"/>
      <c r="ADD16" s="90"/>
      <c r="ADE16" s="90"/>
      <c r="ADF16" s="90"/>
      <c r="ADG16" s="90"/>
      <c r="ADH16" s="90"/>
      <c r="ADI16" s="90"/>
      <c r="ADJ16" s="90"/>
      <c r="ADK16" s="90"/>
      <c r="ADL16" s="90"/>
      <c r="ADM16" s="90"/>
      <c r="ADN16" s="90"/>
      <c r="ADO16" s="90"/>
      <c r="ADP16" s="90"/>
      <c r="ADQ16" s="90"/>
      <c r="ADR16" s="90"/>
      <c r="ADS16" s="90"/>
      <c r="ADT16" s="90"/>
      <c r="ADU16" s="90"/>
      <c r="ADV16" s="90"/>
      <c r="ADW16" s="90"/>
      <c r="ADX16" s="90"/>
      <c r="ADY16" s="90"/>
      <c r="ADZ16" s="90"/>
      <c r="AEA16" s="90"/>
      <c r="AEB16" s="90"/>
      <c r="AEC16" s="90"/>
      <c r="AED16" s="90"/>
      <c r="AEE16" s="90"/>
      <c r="AEF16" s="90"/>
      <c r="AEG16" s="90"/>
      <c r="AEH16" s="90"/>
      <c r="AEI16" s="90"/>
      <c r="AEJ16" s="90"/>
      <c r="AEK16" s="90"/>
      <c r="AEL16" s="90"/>
      <c r="AEM16" s="90"/>
      <c r="AEN16" s="90"/>
      <c r="AEO16" s="90"/>
      <c r="AEP16" s="90"/>
      <c r="AEQ16" s="90"/>
      <c r="AER16" s="90"/>
      <c r="AES16" s="90"/>
      <c r="AET16" s="90"/>
      <c r="AEU16" s="90"/>
      <c r="AEV16" s="90"/>
      <c r="AEW16" s="90"/>
      <c r="AEX16" s="90"/>
      <c r="AEY16" s="90"/>
      <c r="AEZ16" s="90"/>
      <c r="AFA16" s="90"/>
      <c r="AFB16" s="90"/>
      <c r="AFC16" s="90"/>
      <c r="AFD16" s="90"/>
      <c r="AFE16" s="90"/>
      <c r="AFF16" s="90"/>
      <c r="AFG16" s="90"/>
      <c r="AFH16" s="90"/>
      <c r="AFI16" s="90"/>
      <c r="AFJ16" s="90"/>
      <c r="AFK16" s="90"/>
      <c r="AFL16" s="90"/>
      <c r="AFM16" s="90"/>
      <c r="AFN16" s="90"/>
      <c r="AFO16" s="90"/>
      <c r="AFP16" s="90"/>
      <c r="AFQ16" s="90"/>
      <c r="AFR16" s="90"/>
      <c r="AFS16" s="90"/>
      <c r="AFT16" s="90"/>
      <c r="AFU16" s="90"/>
      <c r="AFV16" s="90"/>
      <c r="AFW16" s="90"/>
      <c r="AFX16" s="90"/>
      <c r="AFY16" s="90"/>
      <c r="AFZ16" s="90"/>
      <c r="AGA16" s="90"/>
      <c r="AGB16" s="90"/>
      <c r="AGC16" s="90"/>
      <c r="AGD16" s="90"/>
      <c r="AGE16" s="90"/>
      <c r="AGF16" s="90"/>
      <c r="AGG16" s="90"/>
      <c r="AGH16" s="90"/>
      <c r="AGI16" s="90"/>
      <c r="AGJ16" s="90"/>
      <c r="AGK16" s="90"/>
      <c r="AGL16" s="90"/>
      <c r="AGM16" s="90"/>
      <c r="AGN16" s="90"/>
      <c r="AGO16" s="90"/>
      <c r="AGP16" s="90"/>
      <c r="AGQ16" s="90"/>
      <c r="AGR16" s="90"/>
      <c r="AGS16" s="90"/>
      <c r="AGT16" s="90"/>
      <c r="AGU16" s="90"/>
      <c r="AGV16" s="90"/>
      <c r="AGW16" s="90"/>
      <c r="AGX16" s="90"/>
      <c r="AGY16" s="90"/>
      <c r="AGZ16" s="90"/>
      <c r="AHA16" s="90"/>
      <c r="AHB16" s="90"/>
      <c r="AHC16" s="90"/>
      <c r="AHD16" s="90"/>
      <c r="AHE16" s="90"/>
      <c r="AHF16" s="90"/>
      <c r="AHG16" s="90"/>
      <c r="AHH16" s="90"/>
      <c r="AHI16" s="90"/>
      <c r="AHJ16" s="90"/>
      <c r="AHK16" s="90"/>
      <c r="AHL16" s="90"/>
      <c r="AHM16" s="90"/>
      <c r="AHN16" s="90"/>
      <c r="AHO16" s="90"/>
      <c r="AHP16" s="90"/>
      <c r="AHQ16" s="90"/>
      <c r="AHR16" s="90"/>
      <c r="AHS16" s="90"/>
      <c r="AHT16" s="90"/>
      <c r="AHU16" s="90"/>
      <c r="AHV16" s="90"/>
      <c r="AHW16" s="90"/>
      <c r="AHX16" s="90"/>
      <c r="AHY16" s="90"/>
      <c r="AHZ16" s="90"/>
      <c r="AIA16" s="90"/>
      <c r="AIB16" s="90"/>
      <c r="AIC16" s="90"/>
      <c r="AID16" s="90"/>
      <c r="AIE16" s="90"/>
      <c r="AIF16" s="90"/>
      <c r="AIG16" s="90"/>
      <c r="AIH16" s="90"/>
      <c r="AII16" s="90"/>
      <c r="AIJ16" s="90"/>
      <c r="AIK16" s="90"/>
      <c r="AIL16" s="90"/>
      <c r="AIM16" s="90"/>
      <c r="AIN16" s="90"/>
      <c r="AIO16" s="90"/>
      <c r="AIP16" s="90"/>
      <c r="AIQ16" s="90"/>
      <c r="AIR16" s="90"/>
      <c r="AIS16" s="90"/>
      <c r="AIT16" s="90"/>
      <c r="AIU16" s="90"/>
      <c r="AIV16" s="90"/>
      <c r="AIW16" s="90"/>
      <c r="AIX16" s="90"/>
      <c r="AIY16" s="90"/>
      <c r="AIZ16" s="90"/>
      <c r="AJA16" s="90"/>
      <c r="AJB16" s="90"/>
      <c r="AJC16" s="90"/>
      <c r="AJD16" s="90"/>
      <c r="AJE16" s="90"/>
      <c r="AJF16" s="90"/>
      <c r="AJG16" s="90"/>
      <c r="AJH16" s="90"/>
      <c r="AJI16" s="90"/>
      <c r="AJJ16" s="90"/>
      <c r="AJK16" s="90"/>
      <c r="AJL16" s="90"/>
      <c r="AJM16" s="90"/>
      <c r="AJN16" s="90"/>
      <c r="AJO16" s="90"/>
      <c r="AJP16" s="90"/>
      <c r="AJQ16" s="90"/>
      <c r="AJR16" s="90"/>
      <c r="AJS16" s="90"/>
      <c r="AJT16" s="90"/>
      <c r="AJU16" s="90"/>
      <c r="AJV16" s="90"/>
      <c r="AJW16" s="90"/>
      <c r="AJX16" s="90"/>
      <c r="AJY16" s="90"/>
      <c r="AJZ16" s="90"/>
      <c r="AKA16" s="90"/>
      <c r="AKB16" s="90"/>
      <c r="AKC16" s="90"/>
      <c r="AKD16" s="90"/>
      <c r="AKE16" s="90"/>
      <c r="AKF16" s="90"/>
      <c r="AKG16" s="90"/>
      <c r="AKH16" s="90"/>
      <c r="AKI16" s="90"/>
      <c r="AKJ16" s="90"/>
      <c r="AKK16" s="90"/>
      <c r="AKL16" s="90"/>
      <c r="AKM16" s="90"/>
      <c r="AKN16" s="90"/>
      <c r="AKO16" s="90"/>
      <c r="AKP16" s="90"/>
      <c r="AKQ16" s="90"/>
      <c r="AKR16" s="90"/>
      <c r="AKS16" s="90"/>
      <c r="AKT16" s="90"/>
      <c r="AKU16" s="90"/>
      <c r="AKV16" s="90"/>
      <c r="AKW16" s="90"/>
      <c r="AKX16" s="90"/>
      <c r="AKY16" s="90"/>
      <c r="AKZ16" s="90"/>
      <c r="ALA16" s="90"/>
      <c r="ALB16" s="90"/>
      <c r="ALC16" s="90"/>
      <c r="ALD16" s="90"/>
      <c r="ALE16" s="90"/>
      <c r="ALF16" s="90"/>
      <c r="ALG16" s="90"/>
      <c r="ALH16" s="90"/>
      <c r="ALI16" s="90"/>
      <c r="ALJ16" s="90"/>
      <c r="ALK16" s="90"/>
      <c r="ALL16" s="90"/>
      <c r="ALM16" s="90"/>
      <c r="ALN16" s="90"/>
      <c r="ALO16" s="90"/>
      <c r="ALP16" s="90"/>
      <c r="ALQ16" s="90"/>
      <c r="ALR16" s="90"/>
      <c r="ALS16" s="90"/>
      <c r="ALT16" s="90"/>
      <c r="ALU16" s="90"/>
      <c r="ALV16" s="90"/>
      <c r="ALW16" s="90"/>
      <c r="ALX16" s="90"/>
      <c r="ALY16" s="90"/>
      <c r="ALZ16" s="90"/>
      <c r="AMA16" s="90"/>
      <c r="AMB16" s="90"/>
      <c r="AMC16" s="90"/>
      <c r="AMD16" s="90"/>
      <c r="AME16" s="90"/>
      <c r="AMF16" s="90"/>
      <c r="AMG16" s="90"/>
      <c r="AMH16" s="90"/>
      <c r="AMI16" s="90"/>
      <c r="AMJ16" s="90"/>
    </row>
    <row r="17" spans="1:1024" ht="15.75" x14ac:dyDescent="0.25">
      <c r="A17" s="110" t="s">
        <v>137</v>
      </c>
      <c r="B17" s="111"/>
      <c r="C17" s="112"/>
      <c r="D17" s="90"/>
      <c r="E17" s="87"/>
      <c r="F17" s="88"/>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c r="BY17" s="90"/>
      <c r="BZ17" s="90"/>
      <c r="CA17" s="90"/>
      <c r="CB17" s="90"/>
      <c r="CC17" s="90"/>
      <c r="CD17" s="90"/>
      <c r="CE17" s="90"/>
      <c r="CF17" s="90"/>
      <c r="CG17" s="90"/>
      <c r="CH17" s="90"/>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c r="DG17" s="90"/>
      <c r="DH17" s="90"/>
      <c r="DI17" s="90"/>
      <c r="DJ17" s="90"/>
      <c r="DK17" s="90"/>
      <c r="DL17" s="90"/>
      <c r="DM17" s="90"/>
      <c r="DN17" s="90"/>
      <c r="DO17" s="90"/>
      <c r="DP17" s="90"/>
      <c r="DQ17" s="90"/>
      <c r="DR17" s="90"/>
      <c r="DS17" s="90"/>
      <c r="DT17" s="90"/>
      <c r="DU17" s="90"/>
      <c r="DV17" s="90"/>
      <c r="DW17" s="90"/>
      <c r="DX17" s="90"/>
      <c r="DY17" s="90"/>
      <c r="DZ17" s="90"/>
      <c r="EA17" s="90"/>
      <c r="EB17" s="90"/>
      <c r="EC17" s="90"/>
      <c r="ED17" s="90"/>
      <c r="EE17" s="90"/>
      <c r="EF17" s="90"/>
      <c r="EG17" s="90"/>
      <c r="EH17" s="90"/>
      <c r="EI17" s="90"/>
      <c r="EJ17" s="90"/>
      <c r="EK17" s="90"/>
      <c r="EL17" s="90"/>
      <c r="EM17" s="90"/>
      <c r="EN17" s="90"/>
      <c r="EO17" s="90"/>
      <c r="EP17" s="90"/>
      <c r="EQ17" s="90"/>
      <c r="ER17" s="90"/>
      <c r="ES17" s="90"/>
      <c r="ET17" s="90"/>
      <c r="EU17" s="90"/>
      <c r="EV17" s="90"/>
      <c r="EW17" s="90"/>
      <c r="EX17" s="90"/>
      <c r="EY17" s="90"/>
      <c r="EZ17" s="90"/>
      <c r="FA17" s="90"/>
      <c r="FB17" s="90"/>
      <c r="FC17" s="90"/>
      <c r="FD17" s="90"/>
      <c r="FE17" s="90"/>
      <c r="FF17" s="90"/>
      <c r="FG17" s="90"/>
      <c r="FH17" s="90"/>
      <c r="FI17" s="90"/>
      <c r="FJ17" s="90"/>
      <c r="FK17" s="90"/>
      <c r="FL17" s="90"/>
      <c r="FM17" s="90"/>
      <c r="FN17" s="90"/>
      <c r="FO17" s="90"/>
      <c r="FP17" s="90"/>
      <c r="FQ17" s="90"/>
      <c r="FR17" s="90"/>
      <c r="FS17" s="90"/>
      <c r="FT17" s="90"/>
      <c r="FU17" s="90"/>
      <c r="FV17" s="90"/>
      <c r="FW17" s="90"/>
      <c r="FX17" s="90"/>
      <c r="FY17" s="90"/>
      <c r="FZ17" s="90"/>
      <c r="GA17" s="90"/>
      <c r="GB17" s="90"/>
      <c r="GC17" s="90"/>
      <c r="GD17" s="90"/>
      <c r="GE17" s="90"/>
      <c r="GF17" s="90"/>
      <c r="GG17" s="90"/>
      <c r="GH17" s="90"/>
      <c r="GI17" s="90"/>
      <c r="GJ17" s="90"/>
      <c r="GK17" s="90"/>
      <c r="GL17" s="90"/>
      <c r="GM17" s="90"/>
      <c r="GN17" s="90"/>
      <c r="GO17" s="90"/>
      <c r="GP17" s="90"/>
      <c r="GQ17" s="90"/>
      <c r="GR17" s="90"/>
      <c r="GS17" s="90"/>
      <c r="GT17" s="90"/>
      <c r="GU17" s="90"/>
      <c r="GV17" s="90"/>
      <c r="GW17" s="90"/>
      <c r="GX17" s="90"/>
      <c r="GY17" s="90"/>
      <c r="GZ17" s="90"/>
      <c r="HA17" s="90"/>
      <c r="HB17" s="90"/>
      <c r="HC17" s="90"/>
      <c r="HD17" s="90"/>
      <c r="HE17" s="90"/>
      <c r="HF17" s="90"/>
      <c r="HG17" s="90"/>
      <c r="HH17" s="90"/>
      <c r="HI17" s="90"/>
      <c r="HJ17" s="90"/>
      <c r="HK17" s="90"/>
      <c r="HL17" s="90"/>
      <c r="HM17" s="90"/>
      <c r="HN17" s="90"/>
      <c r="HO17" s="90"/>
      <c r="HP17" s="90"/>
      <c r="HQ17" s="90"/>
      <c r="HR17" s="90"/>
      <c r="HS17" s="90"/>
      <c r="HT17" s="90"/>
      <c r="HU17" s="90"/>
      <c r="HV17" s="90"/>
      <c r="HW17" s="90"/>
      <c r="HX17" s="90"/>
      <c r="HY17" s="90"/>
      <c r="HZ17" s="90"/>
      <c r="IA17" s="90"/>
      <c r="IB17" s="90"/>
      <c r="IC17" s="90"/>
      <c r="ID17" s="90"/>
      <c r="IE17" s="90"/>
      <c r="IF17" s="90"/>
      <c r="IG17" s="90"/>
      <c r="IH17" s="90"/>
      <c r="II17" s="90"/>
      <c r="IJ17" s="90"/>
      <c r="IK17" s="90"/>
      <c r="IL17" s="90"/>
      <c r="IM17" s="90"/>
      <c r="IN17" s="90"/>
      <c r="IO17" s="90"/>
      <c r="IP17" s="90"/>
      <c r="IQ17" s="90"/>
      <c r="IR17" s="90"/>
      <c r="IS17" s="90"/>
      <c r="IT17" s="90"/>
      <c r="IU17" s="90"/>
      <c r="IV17" s="90"/>
      <c r="IW17" s="90"/>
      <c r="IX17" s="90"/>
      <c r="IY17" s="90"/>
      <c r="IZ17" s="90"/>
      <c r="JA17" s="90"/>
      <c r="JB17" s="90"/>
      <c r="JC17" s="90"/>
      <c r="JD17" s="90"/>
      <c r="JE17" s="90"/>
      <c r="JF17" s="90"/>
      <c r="JG17" s="90"/>
      <c r="JH17" s="90"/>
      <c r="JI17" s="90"/>
      <c r="JJ17" s="90"/>
      <c r="JK17" s="90"/>
      <c r="JL17" s="90"/>
      <c r="JM17" s="90"/>
      <c r="JN17" s="90"/>
      <c r="JO17" s="90"/>
      <c r="JP17" s="90"/>
      <c r="JQ17" s="90"/>
      <c r="JR17" s="90"/>
      <c r="JS17" s="90"/>
      <c r="JT17" s="90"/>
      <c r="JU17" s="90"/>
      <c r="JV17" s="90"/>
      <c r="JW17" s="90"/>
      <c r="JX17" s="90"/>
      <c r="JY17" s="90"/>
      <c r="JZ17" s="90"/>
      <c r="KA17" s="90"/>
      <c r="KB17" s="90"/>
      <c r="KC17" s="90"/>
      <c r="KD17" s="90"/>
      <c r="KE17" s="90"/>
      <c r="KF17" s="90"/>
      <c r="KG17" s="90"/>
      <c r="KH17" s="90"/>
      <c r="KI17" s="90"/>
      <c r="KJ17" s="90"/>
      <c r="KK17" s="90"/>
      <c r="KL17" s="90"/>
      <c r="KM17" s="90"/>
      <c r="KN17" s="90"/>
      <c r="KO17" s="90"/>
      <c r="KP17" s="90"/>
      <c r="KQ17" s="90"/>
      <c r="KR17" s="90"/>
      <c r="KS17" s="90"/>
      <c r="KT17" s="90"/>
      <c r="KU17" s="90"/>
      <c r="KV17" s="90"/>
      <c r="KW17" s="90"/>
      <c r="KX17" s="90"/>
      <c r="KY17" s="90"/>
      <c r="KZ17" s="90"/>
      <c r="LA17" s="90"/>
      <c r="LB17" s="90"/>
      <c r="LC17" s="90"/>
      <c r="LD17" s="90"/>
      <c r="LE17" s="90"/>
      <c r="LF17" s="90"/>
      <c r="LG17" s="90"/>
      <c r="LH17" s="90"/>
      <c r="LI17" s="90"/>
      <c r="LJ17" s="90"/>
      <c r="LK17" s="90"/>
      <c r="LL17" s="90"/>
      <c r="LM17" s="90"/>
      <c r="LN17" s="90"/>
      <c r="LO17" s="90"/>
      <c r="LP17" s="90"/>
      <c r="LQ17" s="90"/>
      <c r="LR17" s="90"/>
      <c r="LS17" s="90"/>
      <c r="LT17" s="90"/>
      <c r="LU17" s="90"/>
      <c r="LV17" s="90"/>
      <c r="LW17" s="90"/>
      <c r="LX17" s="90"/>
      <c r="LY17" s="90"/>
      <c r="LZ17" s="90"/>
      <c r="MA17" s="90"/>
      <c r="MB17" s="90"/>
      <c r="MC17" s="90"/>
      <c r="MD17" s="90"/>
      <c r="ME17" s="90"/>
      <c r="MF17" s="90"/>
      <c r="MG17" s="90"/>
      <c r="MH17" s="90"/>
      <c r="MI17" s="90"/>
      <c r="MJ17" s="90"/>
      <c r="MK17" s="90"/>
      <c r="ML17" s="90"/>
      <c r="MM17" s="90"/>
      <c r="MN17" s="90"/>
      <c r="MO17" s="90"/>
      <c r="MP17" s="90"/>
      <c r="MQ17" s="90"/>
      <c r="MR17" s="90"/>
      <c r="MS17" s="90"/>
      <c r="MT17" s="90"/>
      <c r="MU17" s="90"/>
      <c r="MV17" s="90"/>
      <c r="MW17" s="90"/>
      <c r="MX17" s="90"/>
      <c r="MY17" s="90"/>
      <c r="MZ17" s="90"/>
      <c r="NA17" s="90"/>
      <c r="NB17" s="90"/>
      <c r="NC17" s="90"/>
      <c r="ND17" s="90"/>
      <c r="NE17" s="90"/>
      <c r="NF17" s="90"/>
      <c r="NG17" s="90"/>
      <c r="NH17" s="90"/>
      <c r="NI17" s="90"/>
      <c r="NJ17" s="90"/>
      <c r="NK17" s="90"/>
      <c r="NL17" s="90"/>
      <c r="NM17" s="90"/>
      <c r="NN17" s="90"/>
      <c r="NO17" s="90"/>
      <c r="NP17" s="90"/>
      <c r="NQ17" s="90"/>
      <c r="NR17" s="90"/>
      <c r="NS17" s="90"/>
      <c r="NT17" s="90"/>
      <c r="NU17" s="90"/>
      <c r="NV17" s="90"/>
      <c r="NW17" s="90"/>
      <c r="NX17" s="90"/>
      <c r="NY17" s="90"/>
      <c r="NZ17" s="90"/>
      <c r="OA17" s="90"/>
      <c r="OB17" s="90"/>
      <c r="OC17" s="90"/>
      <c r="OD17" s="90"/>
      <c r="OE17" s="90"/>
      <c r="OF17" s="90"/>
      <c r="OG17" s="90"/>
      <c r="OH17" s="90"/>
      <c r="OI17" s="90"/>
      <c r="OJ17" s="90"/>
      <c r="OK17" s="90"/>
      <c r="OL17" s="90"/>
      <c r="OM17" s="90"/>
      <c r="ON17" s="90"/>
      <c r="OO17" s="90"/>
      <c r="OP17" s="90"/>
      <c r="OQ17" s="90"/>
      <c r="OR17" s="90"/>
      <c r="OS17" s="90"/>
      <c r="OT17" s="90"/>
      <c r="OU17" s="90"/>
      <c r="OV17" s="90"/>
      <c r="OW17" s="90"/>
      <c r="OX17" s="90"/>
      <c r="OY17" s="90"/>
      <c r="OZ17" s="90"/>
      <c r="PA17" s="90"/>
      <c r="PB17" s="90"/>
      <c r="PC17" s="90"/>
      <c r="PD17" s="90"/>
      <c r="PE17" s="90"/>
      <c r="PF17" s="90"/>
      <c r="PG17" s="90"/>
      <c r="PH17" s="90"/>
      <c r="PI17" s="90"/>
      <c r="PJ17" s="90"/>
      <c r="PK17" s="90"/>
      <c r="PL17" s="90"/>
      <c r="PM17" s="90"/>
      <c r="PN17" s="90"/>
      <c r="PO17" s="90"/>
      <c r="PP17" s="90"/>
      <c r="PQ17" s="90"/>
      <c r="PR17" s="90"/>
      <c r="PS17" s="90"/>
      <c r="PT17" s="90"/>
      <c r="PU17" s="90"/>
      <c r="PV17" s="90"/>
      <c r="PW17" s="90"/>
      <c r="PX17" s="90"/>
      <c r="PY17" s="90"/>
      <c r="PZ17" s="90"/>
      <c r="QA17" s="90"/>
      <c r="QB17" s="90"/>
      <c r="QC17" s="90"/>
      <c r="QD17" s="90"/>
      <c r="QE17" s="90"/>
      <c r="QF17" s="90"/>
      <c r="QG17" s="90"/>
      <c r="QH17" s="90"/>
      <c r="QI17" s="90"/>
      <c r="QJ17" s="90"/>
      <c r="QK17" s="90"/>
      <c r="QL17" s="90"/>
      <c r="QM17" s="90"/>
      <c r="QN17" s="90"/>
      <c r="QO17" s="90"/>
      <c r="QP17" s="90"/>
      <c r="QQ17" s="90"/>
      <c r="QR17" s="90"/>
      <c r="QS17" s="90"/>
      <c r="QT17" s="90"/>
      <c r="QU17" s="90"/>
      <c r="QV17" s="90"/>
      <c r="QW17" s="90"/>
      <c r="QX17" s="90"/>
      <c r="QY17" s="90"/>
      <c r="QZ17" s="90"/>
      <c r="RA17" s="90"/>
      <c r="RB17" s="90"/>
      <c r="RC17" s="90"/>
      <c r="RD17" s="90"/>
      <c r="RE17" s="90"/>
      <c r="RF17" s="90"/>
      <c r="RG17" s="90"/>
      <c r="RH17" s="90"/>
      <c r="RI17" s="90"/>
      <c r="RJ17" s="90"/>
      <c r="RK17" s="90"/>
      <c r="RL17" s="90"/>
      <c r="RM17" s="90"/>
      <c r="RN17" s="90"/>
      <c r="RO17" s="90"/>
      <c r="RP17" s="90"/>
      <c r="RQ17" s="90"/>
      <c r="RR17" s="90"/>
      <c r="RS17" s="90"/>
      <c r="RT17" s="90"/>
      <c r="RU17" s="90"/>
      <c r="RV17" s="90"/>
      <c r="RW17" s="90"/>
      <c r="RX17" s="90"/>
      <c r="RY17" s="90"/>
      <c r="RZ17" s="90"/>
      <c r="SA17" s="90"/>
      <c r="SB17" s="90"/>
      <c r="SC17" s="90"/>
      <c r="SD17" s="90"/>
      <c r="SE17" s="90"/>
      <c r="SF17" s="90"/>
      <c r="SG17" s="90"/>
      <c r="SH17" s="90"/>
      <c r="SI17" s="90"/>
      <c r="SJ17" s="90"/>
      <c r="SK17" s="90"/>
      <c r="SL17" s="90"/>
      <c r="SM17" s="90"/>
      <c r="SN17" s="90"/>
      <c r="SO17" s="90"/>
      <c r="SP17" s="90"/>
      <c r="SQ17" s="90"/>
      <c r="SR17" s="90"/>
      <c r="SS17" s="90"/>
      <c r="ST17" s="90"/>
      <c r="SU17" s="90"/>
      <c r="SV17" s="90"/>
      <c r="SW17" s="90"/>
      <c r="SX17" s="90"/>
      <c r="SY17" s="90"/>
      <c r="SZ17" s="90"/>
      <c r="TA17" s="90"/>
      <c r="TB17" s="90"/>
      <c r="TC17" s="90"/>
      <c r="TD17" s="90"/>
      <c r="TE17" s="90"/>
      <c r="TF17" s="90"/>
      <c r="TG17" s="90"/>
      <c r="TH17" s="90"/>
      <c r="TI17" s="90"/>
      <c r="TJ17" s="90"/>
      <c r="TK17" s="90"/>
      <c r="TL17" s="90"/>
      <c r="TM17" s="90"/>
      <c r="TN17" s="90"/>
      <c r="TO17" s="90"/>
      <c r="TP17" s="90"/>
      <c r="TQ17" s="90"/>
      <c r="TR17" s="90"/>
      <c r="TS17" s="90"/>
      <c r="TT17" s="90"/>
      <c r="TU17" s="90"/>
      <c r="TV17" s="90"/>
      <c r="TW17" s="90"/>
      <c r="TX17" s="90"/>
      <c r="TY17" s="90"/>
      <c r="TZ17" s="90"/>
      <c r="UA17" s="90"/>
      <c r="UB17" s="90"/>
      <c r="UC17" s="90"/>
      <c r="UD17" s="90"/>
      <c r="UE17" s="90"/>
      <c r="UF17" s="90"/>
      <c r="UG17" s="90"/>
      <c r="UH17" s="90"/>
      <c r="UI17" s="90"/>
      <c r="UJ17" s="90"/>
      <c r="UK17" s="90"/>
      <c r="UL17" s="90"/>
      <c r="UM17" s="90"/>
      <c r="UN17" s="90"/>
      <c r="UO17" s="90"/>
      <c r="UP17" s="90"/>
      <c r="UQ17" s="90"/>
      <c r="UR17" s="90"/>
      <c r="US17" s="90"/>
      <c r="UT17" s="90"/>
      <c r="UU17" s="90"/>
      <c r="UV17" s="90"/>
      <c r="UW17" s="90"/>
      <c r="UX17" s="90"/>
      <c r="UY17" s="90"/>
      <c r="UZ17" s="90"/>
      <c r="VA17" s="90"/>
      <c r="VB17" s="90"/>
      <c r="VC17" s="90"/>
      <c r="VD17" s="90"/>
      <c r="VE17" s="90"/>
      <c r="VF17" s="90"/>
      <c r="VG17" s="90"/>
      <c r="VH17" s="90"/>
      <c r="VI17" s="90"/>
      <c r="VJ17" s="90"/>
      <c r="VK17" s="90"/>
      <c r="VL17" s="90"/>
      <c r="VM17" s="90"/>
      <c r="VN17" s="90"/>
      <c r="VO17" s="90"/>
      <c r="VP17" s="90"/>
      <c r="VQ17" s="90"/>
      <c r="VR17" s="90"/>
      <c r="VS17" s="90"/>
      <c r="VT17" s="90"/>
      <c r="VU17" s="90"/>
      <c r="VV17" s="90"/>
      <c r="VW17" s="90"/>
      <c r="VX17" s="90"/>
      <c r="VY17" s="90"/>
      <c r="VZ17" s="90"/>
      <c r="WA17" s="90"/>
      <c r="WB17" s="90"/>
      <c r="WC17" s="90"/>
      <c r="WD17" s="90"/>
      <c r="WE17" s="90"/>
      <c r="WF17" s="90"/>
      <c r="WG17" s="90"/>
      <c r="WH17" s="90"/>
      <c r="WI17" s="90"/>
      <c r="WJ17" s="90"/>
      <c r="WK17" s="90"/>
      <c r="WL17" s="90"/>
      <c r="WM17" s="90"/>
      <c r="WN17" s="90"/>
      <c r="WO17" s="90"/>
      <c r="WP17" s="90"/>
      <c r="WQ17" s="90"/>
      <c r="WR17" s="90"/>
      <c r="WS17" s="90"/>
      <c r="WT17" s="90"/>
      <c r="WU17" s="90"/>
      <c r="WV17" s="90"/>
      <c r="WW17" s="90"/>
      <c r="WX17" s="90"/>
      <c r="WY17" s="90"/>
      <c r="WZ17" s="90"/>
      <c r="XA17" s="90"/>
      <c r="XB17" s="90"/>
      <c r="XC17" s="90"/>
      <c r="XD17" s="90"/>
      <c r="XE17" s="90"/>
      <c r="XF17" s="90"/>
      <c r="XG17" s="90"/>
      <c r="XH17" s="90"/>
      <c r="XI17" s="90"/>
      <c r="XJ17" s="90"/>
      <c r="XK17" s="90"/>
      <c r="XL17" s="90"/>
      <c r="XM17" s="90"/>
      <c r="XN17" s="90"/>
      <c r="XO17" s="90"/>
      <c r="XP17" s="90"/>
      <c r="XQ17" s="90"/>
      <c r="XR17" s="90"/>
      <c r="XS17" s="90"/>
      <c r="XT17" s="90"/>
      <c r="XU17" s="90"/>
      <c r="XV17" s="90"/>
      <c r="XW17" s="90"/>
      <c r="XX17" s="90"/>
      <c r="XY17" s="90"/>
      <c r="XZ17" s="90"/>
      <c r="YA17" s="90"/>
      <c r="YB17" s="90"/>
      <c r="YC17" s="90"/>
      <c r="YD17" s="90"/>
      <c r="YE17" s="90"/>
      <c r="YF17" s="90"/>
      <c r="YG17" s="90"/>
      <c r="YH17" s="90"/>
      <c r="YI17" s="90"/>
      <c r="YJ17" s="90"/>
      <c r="YK17" s="90"/>
      <c r="YL17" s="90"/>
      <c r="YM17" s="90"/>
      <c r="YN17" s="90"/>
      <c r="YO17" s="90"/>
      <c r="YP17" s="90"/>
      <c r="YQ17" s="90"/>
      <c r="YR17" s="90"/>
      <c r="YS17" s="90"/>
      <c r="YT17" s="90"/>
      <c r="YU17" s="90"/>
      <c r="YV17" s="90"/>
      <c r="YW17" s="90"/>
      <c r="YX17" s="90"/>
      <c r="YY17" s="90"/>
      <c r="YZ17" s="90"/>
      <c r="ZA17" s="90"/>
      <c r="ZB17" s="90"/>
      <c r="ZC17" s="90"/>
      <c r="ZD17" s="90"/>
      <c r="ZE17" s="90"/>
      <c r="ZF17" s="90"/>
      <c r="ZG17" s="90"/>
      <c r="ZH17" s="90"/>
      <c r="ZI17" s="90"/>
      <c r="ZJ17" s="90"/>
      <c r="ZK17" s="90"/>
      <c r="ZL17" s="90"/>
      <c r="ZM17" s="90"/>
      <c r="ZN17" s="90"/>
      <c r="ZO17" s="90"/>
      <c r="ZP17" s="90"/>
      <c r="ZQ17" s="90"/>
      <c r="ZR17" s="90"/>
      <c r="ZS17" s="90"/>
      <c r="ZT17" s="90"/>
      <c r="ZU17" s="90"/>
      <c r="ZV17" s="90"/>
      <c r="ZW17" s="90"/>
      <c r="ZX17" s="90"/>
      <c r="ZY17" s="90"/>
      <c r="ZZ17" s="90"/>
      <c r="AAA17" s="90"/>
      <c r="AAB17" s="90"/>
      <c r="AAC17" s="90"/>
      <c r="AAD17" s="90"/>
      <c r="AAE17" s="90"/>
      <c r="AAF17" s="90"/>
      <c r="AAG17" s="90"/>
      <c r="AAH17" s="90"/>
      <c r="AAI17" s="90"/>
      <c r="AAJ17" s="90"/>
      <c r="AAK17" s="90"/>
      <c r="AAL17" s="90"/>
      <c r="AAM17" s="90"/>
      <c r="AAN17" s="90"/>
      <c r="AAO17" s="90"/>
      <c r="AAP17" s="90"/>
      <c r="AAQ17" s="90"/>
      <c r="AAR17" s="90"/>
      <c r="AAS17" s="90"/>
      <c r="AAT17" s="90"/>
      <c r="AAU17" s="90"/>
      <c r="AAV17" s="90"/>
      <c r="AAW17" s="90"/>
      <c r="AAX17" s="90"/>
      <c r="AAY17" s="90"/>
      <c r="AAZ17" s="90"/>
      <c r="ABA17" s="90"/>
      <c r="ABB17" s="90"/>
      <c r="ABC17" s="90"/>
      <c r="ABD17" s="90"/>
      <c r="ABE17" s="90"/>
      <c r="ABF17" s="90"/>
      <c r="ABG17" s="90"/>
      <c r="ABH17" s="90"/>
      <c r="ABI17" s="90"/>
      <c r="ABJ17" s="90"/>
      <c r="ABK17" s="90"/>
      <c r="ABL17" s="90"/>
      <c r="ABM17" s="90"/>
      <c r="ABN17" s="90"/>
      <c r="ABO17" s="90"/>
      <c r="ABP17" s="90"/>
      <c r="ABQ17" s="90"/>
      <c r="ABR17" s="90"/>
      <c r="ABS17" s="90"/>
      <c r="ABT17" s="90"/>
      <c r="ABU17" s="90"/>
      <c r="ABV17" s="90"/>
      <c r="ABW17" s="90"/>
      <c r="ABX17" s="90"/>
      <c r="ABY17" s="90"/>
      <c r="ABZ17" s="90"/>
      <c r="ACA17" s="90"/>
      <c r="ACB17" s="90"/>
      <c r="ACC17" s="90"/>
      <c r="ACD17" s="90"/>
      <c r="ACE17" s="90"/>
      <c r="ACF17" s="90"/>
      <c r="ACG17" s="90"/>
      <c r="ACH17" s="90"/>
      <c r="ACI17" s="90"/>
      <c r="ACJ17" s="90"/>
      <c r="ACK17" s="90"/>
      <c r="ACL17" s="90"/>
      <c r="ACM17" s="90"/>
      <c r="ACN17" s="90"/>
      <c r="ACO17" s="90"/>
      <c r="ACP17" s="90"/>
      <c r="ACQ17" s="90"/>
      <c r="ACR17" s="90"/>
      <c r="ACS17" s="90"/>
      <c r="ACT17" s="90"/>
      <c r="ACU17" s="90"/>
      <c r="ACV17" s="90"/>
      <c r="ACW17" s="90"/>
      <c r="ACX17" s="90"/>
      <c r="ACY17" s="90"/>
      <c r="ACZ17" s="90"/>
      <c r="ADA17" s="90"/>
      <c r="ADB17" s="90"/>
      <c r="ADC17" s="90"/>
      <c r="ADD17" s="90"/>
      <c r="ADE17" s="90"/>
      <c r="ADF17" s="90"/>
      <c r="ADG17" s="90"/>
      <c r="ADH17" s="90"/>
      <c r="ADI17" s="90"/>
      <c r="ADJ17" s="90"/>
      <c r="ADK17" s="90"/>
      <c r="ADL17" s="90"/>
      <c r="ADM17" s="90"/>
      <c r="ADN17" s="90"/>
      <c r="ADO17" s="90"/>
      <c r="ADP17" s="90"/>
      <c r="ADQ17" s="90"/>
      <c r="ADR17" s="90"/>
      <c r="ADS17" s="90"/>
      <c r="ADT17" s="90"/>
      <c r="ADU17" s="90"/>
      <c r="ADV17" s="90"/>
      <c r="ADW17" s="90"/>
      <c r="ADX17" s="90"/>
      <c r="ADY17" s="90"/>
      <c r="ADZ17" s="90"/>
      <c r="AEA17" s="90"/>
      <c r="AEB17" s="90"/>
      <c r="AEC17" s="90"/>
      <c r="AED17" s="90"/>
      <c r="AEE17" s="90"/>
      <c r="AEF17" s="90"/>
      <c r="AEG17" s="90"/>
      <c r="AEH17" s="90"/>
      <c r="AEI17" s="90"/>
      <c r="AEJ17" s="90"/>
      <c r="AEK17" s="90"/>
      <c r="AEL17" s="90"/>
      <c r="AEM17" s="90"/>
      <c r="AEN17" s="90"/>
      <c r="AEO17" s="90"/>
      <c r="AEP17" s="90"/>
      <c r="AEQ17" s="90"/>
      <c r="AER17" s="90"/>
      <c r="AES17" s="90"/>
      <c r="AET17" s="90"/>
      <c r="AEU17" s="90"/>
      <c r="AEV17" s="90"/>
      <c r="AEW17" s="90"/>
      <c r="AEX17" s="90"/>
      <c r="AEY17" s="90"/>
      <c r="AEZ17" s="90"/>
      <c r="AFA17" s="90"/>
      <c r="AFB17" s="90"/>
      <c r="AFC17" s="90"/>
      <c r="AFD17" s="90"/>
      <c r="AFE17" s="90"/>
      <c r="AFF17" s="90"/>
      <c r="AFG17" s="90"/>
      <c r="AFH17" s="90"/>
      <c r="AFI17" s="90"/>
      <c r="AFJ17" s="90"/>
      <c r="AFK17" s="90"/>
      <c r="AFL17" s="90"/>
      <c r="AFM17" s="90"/>
      <c r="AFN17" s="90"/>
      <c r="AFO17" s="90"/>
      <c r="AFP17" s="90"/>
      <c r="AFQ17" s="90"/>
      <c r="AFR17" s="90"/>
      <c r="AFS17" s="90"/>
      <c r="AFT17" s="90"/>
      <c r="AFU17" s="90"/>
      <c r="AFV17" s="90"/>
      <c r="AFW17" s="90"/>
      <c r="AFX17" s="90"/>
      <c r="AFY17" s="90"/>
      <c r="AFZ17" s="90"/>
      <c r="AGA17" s="90"/>
      <c r="AGB17" s="90"/>
      <c r="AGC17" s="90"/>
      <c r="AGD17" s="90"/>
      <c r="AGE17" s="90"/>
      <c r="AGF17" s="90"/>
      <c r="AGG17" s="90"/>
      <c r="AGH17" s="90"/>
      <c r="AGI17" s="90"/>
      <c r="AGJ17" s="90"/>
      <c r="AGK17" s="90"/>
      <c r="AGL17" s="90"/>
      <c r="AGM17" s="90"/>
      <c r="AGN17" s="90"/>
      <c r="AGO17" s="90"/>
      <c r="AGP17" s="90"/>
      <c r="AGQ17" s="90"/>
      <c r="AGR17" s="90"/>
      <c r="AGS17" s="90"/>
      <c r="AGT17" s="90"/>
      <c r="AGU17" s="90"/>
      <c r="AGV17" s="90"/>
      <c r="AGW17" s="90"/>
      <c r="AGX17" s="90"/>
      <c r="AGY17" s="90"/>
      <c r="AGZ17" s="90"/>
      <c r="AHA17" s="90"/>
      <c r="AHB17" s="90"/>
      <c r="AHC17" s="90"/>
      <c r="AHD17" s="90"/>
      <c r="AHE17" s="90"/>
      <c r="AHF17" s="90"/>
      <c r="AHG17" s="90"/>
      <c r="AHH17" s="90"/>
      <c r="AHI17" s="90"/>
      <c r="AHJ17" s="90"/>
      <c r="AHK17" s="90"/>
      <c r="AHL17" s="90"/>
      <c r="AHM17" s="90"/>
      <c r="AHN17" s="90"/>
      <c r="AHO17" s="90"/>
      <c r="AHP17" s="90"/>
      <c r="AHQ17" s="90"/>
      <c r="AHR17" s="90"/>
      <c r="AHS17" s="90"/>
      <c r="AHT17" s="90"/>
      <c r="AHU17" s="90"/>
      <c r="AHV17" s="90"/>
      <c r="AHW17" s="90"/>
      <c r="AHX17" s="90"/>
      <c r="AHY17" s="90"/>
      <c r="AHZ17" s="90"/>
      <c r="AIA17" s="90"/>
      <c r="AIB17" s="90"/>
      <c r="AIC17" s="90"/>
      <c r="AID17" s="90"/>
      <c r="AIE17" s="90"/>
      <c r="AIF17" s="90"/>
      <c r="AIG17" s="90"/>
      <c r="AIH17" s="90"/>
      <c r="AII17" s="90"/>
      <c r="AIJ17" s="90"/>
      <c r="AIK17" s="90"/>
      <c r="AIL17" s="90"/>
      <c r="AIM17" s="90"/>
      <c r="AIN17" s="90"/>
      <c r="AIO17" s="90"/>
      <c r="AIP17" s="90"/>
      <c r="AIQ17" s="90"/>
      <c r="AIR17" s="90"/>
      <c r="AIS17" s="90"/>
      <c r="AIT17" s="90"/>
      <c r="AIU17" s="90"/>
      <c r="AIV17" s="90"/>
      <c r="AIW17" s="90"/>
      <c r="AIX17" s="90"/>
      <c r="AIY17" s="90"/>
      <c r="AIZ17" s="90"/>
      <c r="AJA17" s="90"/>
      <c r="AJB17" s="90"/>
      <c r="AJC17" s="90"/>
      <c r="AJD17" s="90"/>
      <c r="AJE17" s="90"/>
      <c r="AJF17" s="90"/>
      <c r="AJG17" s="90"/>
      <c r="AJH17" s="90"/>
      <c r="AJI17" s="90"/>
      <c r="AJJ17" s="90"/>
      <c r="AJK17" s="90"/>
      <c r="AJL17" s="90"/>
      <c r="AJM17" s="90"/>
      <c r="AJN17" s="90"/>
      <c r="AJO17" s="90"/>
      <c r="AJP17" s="90"/>
      <c r="AJQ17" s="90"/>
      <c r="AJR17" s="90"/>
      <c r="AJS17" s="90"/>
      <c r="AJT17" s="90"/>
      <c r="AJU17" s="90"/>
      <c r="AJV17" s="90"/>
      <c r="AJW17" s="90"/>
      <c r="AJX17" s="90"/>
      <c r="AJY17" s="90"/>
      <c r="AJZ17" s="90"/>
      <c r="AKA17" s="90"/>
      <c r="AKB17" s="90"/>
      <c r="AKC17" s="90"/>
      <c r="AKD17" s="90"/>
      <c r="AKE17" s="90"/>
      <c r="AKF17" s="90"/>
      <c r="AKG17" s="90"/>
      <c r="AKH17" s="90"/>
      <c r="AKI17" s="90"/>
      <c r="AKJ17" s="90"/>
      <c r="AKK17" s="90"/>
      <c r="AKL17" s="90"/>
      <c r="AKM17" s="90"/>
      <c r="AKN17" s="90"/>
      <c r="AKO17" s="90"/>
      <c r="AKP17" s="90"/>
      <c r="AKQ17" s="90"/>
      <c r="AKR17" s="90"/>
      <c r="AKS17" s="90"/>
      <c r="AKT17" s="90"/>
      <c r="AKU17" s="90"/>
      <c r="AKV17" s="90"/>
      <c r="AKW17" s="90"/>
      <c r="AKX17" s="90"/>
      <c r="AKY17" s="90"/>
      <c r="AKZ17" s="90"/>
      <c r="ALA17" s="90"/>
      <c r="ALB17" s="90"/>
      <c r="ALC17" s="90"/>
      <c r="ALD17" s="90"/>
      <c r="ALE17" s="90"/>
      <c r="ALF17" s="90"/>
      <c r="ALG17" s="90"/>
      <c r="ALH17" s="90"/>
      <c r="ALI17" s="90"/>
      <c r="ALJ17" s="90"/>
      <c r="ALK17" s="90"/>
      <c r="ALL17" s="90"/>
      <c r="ALM17" s="90"/>
      <c r="ALN17" s="90"/>
      <c r="ALO17" s="90"/>
      <c r="ALP17" s="90"/>
      <c r="ALQ17" s="90"/>
      <c r="ALR17" s="90"/>
      <c r="ALS17" s="90"/>
      <c r="ALT17" s="90"/>
      <c r="ALU17" s="90"/>
      <c r="ALV17" s="90"/>
      <c r="ALW17" s="90"/>
      <c r="ALX17" s="90"/>
      <c r="ALY17" s="90"/>
      <c r="ALZ17" s="90"/>
      <c r="AMA17" s="90"/>
      <c r="AMB17" s="90"/>
      <c r="AMC17" s="90"/>
      <c r="AMD17" s="90"/>
      <c r="AME17" s="90"/>
      <c r="AMF17" s="90"/>
      <c r="AMG17" s="90"/>
      <c r="AMH17" s="90"/>
      <c r="AMI17" s="90"/>
      <c r="AMJ17" s="90"/>
    </row>
    <row r="18" spans="1:1024" ht="15.75" x14ac:dyDescent="0.25">
      <c r="A18" s="110" t="s">
        <v>137</v>
      </c>
      <c r="B18" s="111"/>
      <c r="C18" s="112"/>
      <c r="D18" s="90"/>
      <c r="E18" s="87"/>
      <c r="F18" s="88"/>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0"/>
      <c r="CB18" s="90"/>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90"/>
      <c r="EB18" s="90"/>
      <c r="EC18" s="90"/>
      <c r="ED18" s="90"/>
      <c r="EE18" s="90"/>
      <c r="EF18" s="90"/>
      <c r="EG18" s="90"/>
      <c r="EH18" s="90"/>
      <c r="EI18" s="90"/>
      <c r="EJ18" s="90"/>
      <c r="EK18" s="90"/>
      <c r="EL18" s="90"/>
      <c r="EM18" s="90"/>
      <c r="EN18" s="90"/>
      <c r="EO18" s="90"/>
      <c r="EP18" s="90"/>
      <c r="EQ18" s="90"/>
      <c r="ER18" s="90"/>
      <c r="ES18" s="90"/>
      <c r="ET18" s="90"/>
      <c r="EU18" s="90"/>
      <c r="EV18" s="90"/>
      <c r="EW18" s="90"/>
      <c r="EX18" s="90"/>
      <c r="EY18" s="90"/>
      <c r="EZ18" s="90"/>
      <c r="FA18" s="90"/>
      <c r="FB18" s="90"/>
      <c r="FC18" s="90"/>
      <c r="FD18" s="90"/>
      <c r="FE18" s="90"/>
      <c r="FF18" s="90"/>
      <c r="FG18" s="90"/>
      <c r="FH18" s="90"/>
      <c r="FI18" s="90"/>
      <c r="FJ18" s="90"/>
      <c r="FK18" s="90"/>
      <c r="FL18" s="90"/>
      <c r="FM18" s="90"/>
      <c r="FN18" s="90"/>
      <c r="FO18" s="90"/>
      <c r="FP18" s="90"/>
      <c r="FQ18" s="90"/>
      <c r="FR18" s="90"/>
      <c r="FS18" s="90"/>
      <c r="FT18" s="90"/>
      <c r="FU18" s="90"/>
      <c r="FV18" s="90"/>
      <c r="FW18" s="90"/>
      <c r="FX18" s="90"/>
      <c r="FY18" s="90"/>
      <c r="FZ18" s="90"/>
      <c r="GA18" s="90"/>
      <c r="GB18" s="90"/>
      <c r="GC18" s="90"/>
      <c r="GD18" s="90"/>
      <c r="GE18" s="90"/>
      <c r="GF18" s="90"/>
      <c r="GG18" s="90"/>
      <c r="GH18" s="90"/>
      <c r="GI18" s="90"/>
      <c r="GJ18" s="90"/>
      <c r="GK18" s="90"/>
      <c r="GL18" s="90"/>
      <c r="GM18" s="90"/>
      <c r="GN18" s="90"/>
      <c r="GO18" s="90"/>
      <c r="GP18" s="90"/>
      <c r="GQ18" s="90"/>
      <c r="GR18" s="90"/>
      <c r="GS18" s="90"/>
      <c r="GT18" s="90"/>
      <c r="GU18" s="90"/>
      <c r="GV18" s="90"/>
      <c r="GW18" s="90"/>
      <c r="GX18" s="90"/>
      <c r="GY18" s="90"/>
      <c r="GZ18" s="90"/>
      <c r="HA18" s="90"/>
      <c r="HB18" s="90"/>
      <c r="HC18" s="90"/>
      <c r="HD18" s="90"/>
      <c r="HE18" s="90"/>
      <c r="HF18" s="90"/>
      <c r="HG18" s="90"/>
      <c r="HH18" s="90"/>
      <c r="HI18" s="90"/>
      <c r="HJ18" s="90"/>
      <c r="HK18" s="90"/>
      <c r="HL18" s="90"/>
      <c r="HM18" s="90"/>
      <c r="HN18" s="90"/>
      <c r="HO18" s="90"/>
      <c r="HP18" s="90"/>
      <c r="HQ18" s="90"/>
      <c r="HR18" s="90"/>
      <c r="HS18" s="90"/>
      <c r="HT18" s="90"/>
      <c r="HU18" s="90"/>
      <c r="HV18" s="90"/>
      <c r="HW18" s="90"/>
      <c r="HX18" s="90"/>
      <c r="HY18" s="90"/>
      <c r="HZ18" s="90"/>
      <c r="IA18" s="90"/>
      <c r="IB18" s="90"/>
      <c r="IC18" s="90"/>
      <c r="ID18" s="90"/>
      <c r="IE18" s="90"/>
      <c r="IF18" s="90"/>
      <c r="IG18" s="90"/>
      <c r="IH18" s="90"/>
      <c r="II18" s="90"/>
      <c r="IJ18" s="90"/>
      <c r="IK18" s="90"/>
      <c r="IL18" s="90"/>
      <c r="IM18" s="90"/>
      <c r="IN18" s="90"/>
      <c r="IO18" s="90"/>
      <c r="IP18" s="90"/>
      <c r="IQ18" s="90"/>
      <c r="IR18" s="90"/>
      <c r="IS18" s="90"/>
      <c r="IT18" s="90"/>
      <c r="IU18" s="90"/>
      <c r="IV18" s="90"/>
      <c r="IW18" s="90"/>
      <c r="IX18" s="90"/>
      <c r="IY18" s="90"/>
      <c r="IZ18" s="90"/>
      <c r="JA18" s="90"/>
      <c r="JB18" s="90"/>
      <c r="JC18" s="90"/>
      <c r="JD18" s="90"/>
      <c r="JE18" s="90"/>
      <c r="JF18" s="90"/>
      <c r="JG18" s="90"/>
      <c r="JH18" s="90"/>
      <c r="JI18" s="90"/>
      <c r="JJ18" s="90"/>
      <c r="JK18" s="90"/>
      <c r="JL18" s="90"/>
      <c r="JM18" s="90"/>
      <c r="JN18" s="90"/>
      <c r="JO18" s="90"/>
      <c r="JP18" s="90"/>
      <c r="JQ18" s="90"/>
      <c r="JR18" s="90"/>
      <c r="JS18" s="90"/>
      <c r="JT18" s="90"/>
      <c r="JU18" s="90"/>
      <c r="JV18" s="90"/>
      <c r="JW18" s="90"/>
      <c r="JX18" s="90"/>
      <c r="JY18" s="90"/>
      <c r="JZ18" s="90"/>
      <c r="KA18" s="90"/>
      <c r="KB18" s="90"/>
      <c r="KC18" s="90"/>
      <c r="KD18" s="90"/>
      <c r="KE18" s="90"/>
      <c r="KF18" s="90"/>
      <c r="KG18" s="90"/>
      <c r="KH18" s="90"/>
      <c r="KI18" s="90"/>
      <c r="KJ18" s="90"/>
      <c r="KK18" s="90"/>
      <c r="KL18" s="90"/>
      <c r="KM18" s="90"/>
      <c r="KN18" s="90"/>
      <c r="KO18" s="90"/>
      <c r="KP18" s="90"/>
      <c r="KQ18" s="90"/>
      <c r="KR18" s="90"/>
      <c r="KS18" s="90"/>
      <c r="KT18" s="90"/>
      <c r="KU18" s="90"/>
      <c r="KV18" s="90"/>
      <c r="KW18" s="90"/>
      <c r="KX18" s="90"/>
      <c r="KY18" s="90"/>
      <c r="KZ18" s="90"/>
      <c r="LA18" s="90"/>
      <c r="LB18" s="90"/>
      <c r="LC18" s="90"/>
      <c r="LD18" s="90"/>
      <c r="LE18" s="90"/>
      <c r="LF18" s="90"/>
      <c r="LG18" s="90"/>
      <c r="LH18" s="90"/>
      <c r="LI18" s="90"/>
      <c r="LJ18" s="90"/>
      <c r="LK18" s="90"/>
      <c r="LL18" s="90"/>
      <c r="LM18" s="90"/>
      <c r="LN18" s="90"/>
      <c r="LO18" s="90"/>
      <c r="LP18" s="90"/>
      <c r="LQ18" s="90"/>
      <c r="LR18" s="90"/>
      <c r="LS18" s="90"/>
      <c r="LT18" s="90"/>
      <c r="LU18" s="90"/>
      <c r="LV18" s="90"/>
      <c r="LW18" s="90"/>
      <c r="LX18" s="90"/>
      <c r="LY18" s="90"/>
      <c r="LZ18" s="90"/>
      <c r="MA18" s="90"/>
      <c r="MB18" s="90"/>
      <c r="MC18" s="90"/>
      <c r="MD18" s="90"/>
      <c r="ME18" s="90"/>
      <c r="MF18" s="90"/>
      <c r="MG18" s="90"/>
      <c r="MH18" s="90"/>
      <c r="MI18" s="90"/>
      <c r="MJ18" s="90"/>
      <c r="MK18" s="90"/>
      <c r="ML18" s="90"/>
      <c r="MM18" s="90"/>
      <c r="MN18" s="90"/>
      <c r="MO18" s="90"/>
      <c r="MP18" s="90"/>
      <c r="MQ18" s="90"/>
      <c r="MR18" s="90"/>
      <c r="MS18" s="90"/>
      <c r="MT18" s="90"/>
      <c r="MU18" s="90"/>
      <c r="MV18" s="90"/>
      <c r="MW18" s="90"/>
      <c r="MX18" s="90"/>
      <c r="MY18" s="90"/>
      <c r="MZ18" s="90"/>
      <c r="NA18" s="90"/>
      <c r="NB18" s="90"/>
      <c r="NC18" s="90"/>
      <c r="ND18" s="90"/>
      <c r="NE18" s="90"/>
      <c r="NF18" s="90"/>
      <c r="NG18" s="90"/>
      <c r="NH18" s="90"/>
      <c r="NI18" s="90"/>
      <c r="NJ18" s="90"/>
      <c r="NK18" s="90"/>
      <c r="NL18" s="90"/>
      <c r="NM18" s="90"/>
      <c r="NN18" s="90"/>
      <c r="NO18" s="90"/>
      <c r="NP18" s="90"/>
      <c r="NQ18" s="90"/>
      <c r="NR18" s="90"/>
      <c r="NS18" s="90"/>
      <c r="NT18" s="90"/>
      <c r="NU18" s="90"/>
      <c r="NV18" s="90"/>
      <c r="NW18" s="90"/>
      <c r="NX18" s="90"/>
      <c r="NY18" s="90"/>
      <c r="NZ18" s="90"/>
      <c r="OA18" s="90"/>
      <c r="OB18" s="90"/>
      <c r="OC18" s="90"/>
      <c r="OD18" s="90"/>
      <c r="OE18" s="90"/>
      <c r="OF18" s="90"/>
      <c r="OG18" s="90"/>
      <c r="OH18" s="90"/>
      <c r="OI18" s="90"/>
      <c r="OJ18" s="90"/>
      <c r="OK18" s="90"/>
      <c r="OL18" s="90"/>
      <c r="OM18" s="90"/>
      <c r="ON18" s="90"/>
      <c r="OO18" s="90"/>
      <c r="OP18" s="90"/>
      <c r="OQ18" s="90"/>
      <c r="OR18" s="90"/>
      <c r="OS18" s="90"/>
      <c r="OT18" s="90"/>
      <c r="OU18" s="90"/>
      <c r="OV18" s="90"/>
      <c r="OW18" s="90"/>
      <c r="OX18" s="90"/>
      <c r="OY18" s="90"/>
      <c r="OZ18" s="90"/>
      <c r="PA18" s="90"/>
      <c r="PB18" s="90"/>
      <c r="PC18" s="90"/>
      <c r="PD18" s="90"/>
      <c r="PE18" s="90"/>
      <c r="PF18" s="90"/>
      <c r="PG18" s="90"/>
      <c r="PH18" s="90"/>
      <c r="PI18" s="90"/>
      <c r="PJ18" s="90"/>
      <c r="PK18" s="90"/>
      <c r="PL18" s="90"/>
      <c r="PM18" s="90"/>
      <c r="PN18" s="90"/>
      <c r="PO18" s="90"/>
      <c r="PP18" s="90"/>
      <c r="PQ18" s="90"/>
      <c r="PR18" s="90"/>
      <c r="PS18" s="90"/>
      <c r="PT18" s="90"/>
      <c r="PU18" s="90"/>
      <c r="PV18" s="90"/>
      <c r="PW18" s="90"/>
      <c r="PX18" s="90"/>
      <c r="PY18" s="90"/>
      <c r="PZ18" s="90"/>
      <c r="QA18" s="90"/>
      <c r="QB18" s="90"/>
      <c r="QC18" s="90"/>
      <c r="QD18" s="90"/>
      <c r="QE18" s="90"/>
      <c r="QF18" s="90"/>
      <c r="QG18" s="90"/>
      <c r="QH18" s="90"/>
      <c r="QI18" s="90"/>
      <c r="QJ18" s="90"/>
      <c r="QK18" s="90"/>
      <c r="QL18" s="90"/>
      <c r="QM18" s="90"/>
      <c r="QN18" s="90"/>
      <c r="QO18" s="90"/>
      <c r="QP18" s="90"/>
      <c r="QQ18" s="90"/>
      <c r="QR18" s="90"/>
      <c r="QS18" s="90"/>
      <c r="QT18" s="90"/>
      <c r="QU18" s="90"/>
      <c r="QV18" s="90"/>
      <c r="QW18" s="90"/>
      <c r="QX18" s="90"/>
      <c r="QY18" s="90"/>
      <c r="QZ18" s="90"/>
      <c r="RA18" s="90"/>
      <c r="RB18" s="90"/>
      <c r="RC18" s="90"/>
      <c r="RD18" s="90"/>
      <c r="RE18" s="90"/>
      <c r="RF18" s="90"/>
      <c r="RG18" s="90"/>
      <c r="RH18" s="90"/>
      <c r="RI18" s="90"/>
      <c r="RJ18" s="90"/>
      <c r="RK18" s="90"/>
      <c r="RL18" s="90"/>
      <c r="RM18" s="90"/>
      <c r="RN18" s="90"/>
      <c r="RO18" s="90"/>
      <c r="RP18" s="90"/>
      <c r="RQ18" s="90"/>
      <c r="RR18" s="90"/>
      <c r="RS18" s="90"/>
      <c r="RT18" s="90"/>
      <c r="RU18" s="90"/>
      <c r="RV18" s="90"/>
      <c r="RW18" s="90"/>
      <c r="RX18" s="90"/>
      <c r="RY18" s="90"/>
      <c r="RZ18" s="90"/>
      <c r="SA18" s="90"/>
      <c r="SB18" s="90"/>
      <c r="SC18" s="90"/>
      <c r="SD18" s="90"/>
      <c r="SE18" s="90"/>
      <c r="SF18" s="90"/>
      <c r="SG18" s="90"/>
      <c r="SH18" s="90"/>
      <c r="SI18" s="90"/>
      <c r="SJ18" s="90"/>
      <c r="SK18" s="90"/>
      <c r="SL18" s="90"/>
      <c r="SM18" s="90"/>
      <c r="SN18" s="90"/>
      <c r="SO18" s="90"/>
      <c r="SP18" s="90"/>
      <c r="SQ18" s="90"/>
      <c r="SR18" s="90"/>
      <c r="SS18" s="90"/>
      <c r="ST18" s="90"/>
      <c r="SU18" s="90"/>
      <c r="SV18" s="90"/>
      <c r="SW18" s="90"/>
      <c r="SX18" s="90"/>
      <c r="SY18" s="90"/>
      <c r="SZ18" s="90"/>
      <c r="TA18" s="90"/>
      <c r="TB18" s="90"/>
      <c r="TC18" s="90"/>
      <c r="TD18" s="90"/>
      <c r="TE18" s="90"/>
      <c r="TF18" s="90"/>
      <c r="TG18" s="90"/>
      <c r="TH18" s="90"/>
      <c r="TI18" s="90"/>
      <c r="TJ18" s="90"/>
      <c r="TK18" s="90"/>
      <c r="TL18" s="90"/>
      <c r="TM18" s="90"/>
      <c r="TN18" s="90"/>
      <c r="TO18" s="90"/>
      <c r="TP18" s="90"/>
      <c r="TQ18" s="90"/>
      <c r="TR18" s="90"/>
      <c r="TS18" s="90"/>
      <c r="TT18" s="90"/>
      <c r="TU18" s="90"/>
      <c r="TV18" s="90"/>
      <c r="TW18" s="90"/>
      <c r="TX18" s="90"/>
      <c r="TY18" s="90"/>
      <c r="TZ18" s="90"/>
      <c r="UA18" s="90"/>
      <c r="UB18" s="90"/>
      <c r="UC18" s="90"/>
      <c r="UD18" s="90"/>
      <c r="UE18" s="90"/>
      <c r="UF18" s="90"/>
      <c r="UG18" s="90"/>
      <c r="UH18" s="90"/>
      <c r="UI18" s="90"/>
      <c r="UJ18" s="90"/>
      <c r="UK18" s="90"/>
      <c r="UL18" s="90"/>
      <c r="UM18" s="90"/>
      <c r="UN18" s="90"/>
      <c r="UO18" s="90"/>
      <c r="UP18" s="90"/>
      <c r="UQ18" s="90"/>
      <c r="UR18" s="90"/>
      <c r="US18" s="90"/>
      <c r="UT18" s="90"/>
      <c r="UU18" s="90"/>
      <c r="UV18" s="90"/>
      <c r="UW18" s="90"/>
      <c r="UX18" s="90"/>
      <c r="UY18" s="90"/>
      <c r="UZ18" s="90"/>
      <c r="VA18" s="90"/>
      <c r="VB18" s="90"/>
      <c r="VC18" s="90"/>
      <c r="VD18" s="90"/>
      <c r="VE18" s="90"/>
      <c r="VF18" s="90"/>
      <c r="VG18" s="90"/>
      <c r="VH18" s="90"/>
      <c r="VI18" s="90"/>
      <c r="VJ18" s="90"/>
      <c r="VK18" s="90"/>
      <c r="VL18" s="90"/>
      <c r="VM18" s="90"/>
      <c r="VN18" s="90"/>
      <c r="VO18" s="90"/>
      <c r="VP18" s="90"/>
      <c r="VQ18" s="90"/>
      <c r="VR18" s="90"/>
      <c r="VS18" s="90"/>
      <c r="VT18" s="90"/>
      <c r="VU18" s="90"/>
      <c r="VV18" s="90"/>
      <c r="VW18" s="90"/>
      <c r="VX18" s="90"/>
      <c r="VY18" s="90"/>
      <c r="VZ18" s="90"/>
      <c r="WA18" s="90"/>
      <c r="WB18" s="90"/>
      <c r="WC18" s="90"/>
      <c r="WD18" s="90"/>
      <c r="WE18" s="90"/>
      <c r="WF18" s="90"/>
      <c r="WG18" s="90"/>
      <c r="WH18" s="90"/>
      <c r="WI18" s="90"/>
      <c r="WJ18" s="90"/>
      <c r="WK18" s="90"/>
      <c r="WL18" s="90"/>
      <c r="WM18" s="90"/>
      <c r="WN18" s="90"/>
      <c r="WO18" s="90"/>
      <c r="WP18" s="90"/>
      <c r="WQ18" s="90"/>
      <c r="WR18" s="90"/>
      <c r="WS18" s="90"/>
      <c r="WT18" s="90"/>
      <c r="WU18" s="90"/>
      <c r="WV18" s="90"/>
      <c r="WW18" s="90"/>
      <c r="WX18" s="90"/>
      <c r="WY18" s="90"/>
      <c r="WZ18" s="90"/>
      <c r="XA18" s="90"/>
      <c r="XB18" s="90"/>
      <c r="XC18" s="90"/>
      <c r="XD18" s="90"/>
      <c r="XE18" s="90"/>
      <c r="XF18" s="90"/>
      <c r="XG18" s="90"/>
      <c r="XH18" s="90"/>
      <c r="XI18" s="90"/>
      <c r="XJ18" s="90"/>
      <c r="XK18" s="90"/>
      <c r="XL18" s="90"/>
      <c r="XM18" s="90"/>
      <c r="XN18" s="90"/>
      <c r="XO18" s="90"/>
      <c r="XP18" s="90"/>
      <c r="XQ18" s="90"/>
      <c r="XR18" s="90"/>
      <c r="XS18" s="90"/>
      <c r="XT18" s="90"/>
      <c r="XU18" s="90"/>
      <c r="XV18" s="90"/>
      <c r="XW18" s="90"/>
      <c r="XX18" s="90"/>
      <c r="XY18" s="90"/>
      <c r="XZ18" s="90"/>
      <c r="YA18" s="90"/>
      <c r="YB18" s="90"/>
      <c r="YC18" s="90"/>
      <c r="YD18" s="90"/>
      <c r="YE18" s="90"/>
      <c r="YF18" s="90"/>
      <c r="YG18" s="90"/>
      <c r="YH18" s="90"/>
      <c r="YI18" s="90"/>
      <c r="YJ18" s="90"/>
      <c r="YK18" s="90"/>
      <c r="YL18" s="90"/>
      <c r="YM18" s="90"/>
      <c r="YN18" s="90"/>
      <c r="YO18" s="90"/>
      <c r="YP18" s="90"/>
      <c r="YQ18" s="90"/>
      <c r="YR18" s="90"/>
      <c r="YS18" s="90"/>
      <c r="YT18" s="90"/>
      <c r="YU18" s="90"/>
      <c r="YV18" s="90"/>
      <c r="YW18" s="90"/>
      <c r="YX18" s="90"/>
      <c r="YY18" s="90"/>
      <c r="YZ18" s="90"/>
      <c r="ZA18" s="90"/>
      <c r="ZB18" s="90"/>
      <c r="ZC18" s="90"/>
      <c r="ZD18" s="90"/>
      <c r="ZE18" s="90"/>
      <c r="ZF18" s="90"/>
      <c r="ZG18" s="90"/>
      <c r="ZH18" s="90"/>
      <c r="ZI18" s="90"/>
      <c r="ZJ18" s="90"/>
      <c r="ZK18" s="90"/>
      <c r="ZL18" s="90"/>
      <c r="ZM18" s="90"/>
      <c r="ZN18" s="90"/>
      <c r="ZO18" s="90"/>
      <c r="ZP18" s="90"/>
      <c r="ZQ18" s="90"/>
      <c r="ZR18" s="90"/>
      <c r="ZS18" s="90"/>
      <c r="ZT18" s="90"/>
      <c r="ZU18" s="90"/>
      <c r="ZV18" s="90"/>
      <c r="ZW18" s="90"/>
      <c r="ZX18" s="90"/>
      <c r="ZY18" s="90"/>
      <c r="ZZ18" s="90"/>
      <c r="AAA18" s="90"/>
      <c r="AAB18" s="90"/>
      <c r="AAC18" s="90"/>
      <c r="AAD18" s="90"/>
      <c r="AAE18" s="90"/>
      <c r="AAF18" s="90"/>
      <c r="AAG18" s="90"/>
      <c r="AAH18" s="90"/>
      <c r="AAI18" s="90"/>
      <c r="AAJ18" s="90"/>
      <c r="AAK18" s="90"/>
      <c r="AAL18" s="90"/>
      <c r="AAM18" s="90"/>
      <c r="AAN18" s="90"/>
      <c r="AAO18" s="90"/>
      <c r="AAP18" s="90"/>
      <c r="AAQ18" s="90"/>
      <c r="AAR18" s="90"/>
      <c r="AAS18" s="90"/>
      <c r="AAT18" s="90"/>
      <c r="AAU18" s="90"/>
      <c r="AAV18" s="90"/>
      <c r="AAW18" s="90"/>
      <c r="AAX18" s="90"/>
      <c r="AAY18" s="90"/>
      <c r="AAZ18" s="90"/>
      <c r="ABA18" s="90"/>
      <c r="ABB18" s="90"/>
      <c r="ABC18" s="90"/>
      <c r="ABD18" s="90"/>
      <c r="ABE18" s="90"/>
      <c r="ABF18" s="90"/>
      <c r="ABG18" s="90"/>
      <c r="ABH18" s="90"/>
      <c r="ABI18" s="90"/>
      <c r="ABJ18" s="90"/>
      <c r="ABK18" s="90"/>
      <c r="ABL18" s="90"/>
      <c r="ABM18" s="90"/>
      <c r="ABN18" s="90"/>
      <c r="ABO18" s="90"/>
      <c r="ABP18" s="90"/>
      <c r="ABQ18" s="90"/>
      <c r="ABR18" s="90"/>
      <c r="ABS18" s="90"/>
      <c r="ABT18" s="90"/>
      <c r="ABU18" s="90"/>
      <c r="ABV18" s="90"/>
      <c r="ABW18" s="90"/>
      <c r="ABX18" s="90"/>
      <c r="ABY18" s="90"/>
      <c r="ABZ18" s="90"/>
      <c r="ACA18" s="90"/>
      <c r="ACB18" s="90"/>
      <c r="ACC18" s="90"/>
      <c r="ACD18" s="90"/>
      <c r="ACE18" s="90"/>
      <c r="ACF18" s="90"/>
      <c r="ACG18" s="90"/>
      <c r="ACH18" s="90"/>
      <c r="ACI18" s="90"/>
      <c r="ACJ18" s="90"/>
      <c r="ACK18" s="90"/>
      <c r="ACL18" s="90"/>
      <c r="ACM18" s="90"/>
      <c r="ACN18" s="90"/>
      <c r="ACO18" s="90"/>
      <c r="ACP18" s="90"/>
      <c r="ACQ18" s="90"/>
      <c r="ACR18" s="90"/>
      <c r="ACS18" s="90"/>
      <c r="ACT18" s="90"/>
      <c r="ACU18" s="90"/>
      <c r="ACV18" s="90"/>
      <c r="ACW18" s="90"/>
      <c r="ACX18" s="90"/>
      <c r="ACY18" s="90"/>
      <c r="ACZ18" s="90"/>
      <c r="ADA18" s="90"/>
      <c r="ADB18" s="90"/>
      <c r="ADC18" s="90"/>
      <c r="ADD18" s="90"/>
      <c r="ADE18" s="90"/>
      <c r="ADF18" s="90"/>
      <c r="ADG18" s="90"/>
      <c r="ADH18" s="90"/>
      <c r="ADI18" s="90"/>
      <c r="ADJ18" s="90"/>
      <c r="ADK18" s="90"/>
      <c r="ADL18" s="90"/>
      <c r="ADM18" s="90"/>
      <c r="ADN18" s="90"/>
      <c r="ADO18" s="90"/>
      <c r="ADP18" s="90"/>
      <c r="ADQ18" s="90"/>
      <c r="ADR18" s="90"/>
      <c r="ADS18" s="90"/>
      <c r="ADT18" s="90"/>
      <c r="ADU18" s="90"/>
      <c r="ADV18" s="90"/>
      <c r="ADW18" s="90"/>
      <c r="ADX18" s="90"/>
      <c r="ADY18" s="90"/>
      <c r="ADZ18" s="90"/>
      <c r="AEA18" s="90"/>
      <c r="AEB18" s="90"/>
      <c r="AEC18" s="90"/>
      <c r="AED18" s="90"/>
      <c r="AEE18" s="90"/>
      <c r="AEF18" s="90"/>
      <c r="AEG18" s="90"/>
      <c r="AEH18" s="90"/>
      <c r="AEI18" s="90"/>
      <c r="AEJ18" s="90"/>
      <c r="AEK18" s="90"/>
      <c r="AEL18" s="90"/>
      <c r="AEM18" s="90"/>
      <c r="AEN18" s="90"/>
      <c r="AEO18" s="90"/>
      <c r="AEP18" s="90"/>
      <c r="AEQ18" s="90"/>
      <c r="AER18" s="90"/>
      <c r="AES18" s="90"/>
      <c r="AET18" s="90"/>
      <c r="AEU18" s="90"/>
      <c r="AEV18" s="90"/>
      <c r="AEW18" s="90"/>
      <c r="AEX18" s="90"/>
      <c r="AEY18" s="90"/>
      <c r="AEZ18" s="90"/>
      <c r="AFA18" s="90"/>
      <c r="AFB18" s="90"/>
      <c r="AFC18" s="90"/>
      <c r="AFD18" s="90"/>
      <c r="AFE18" s="90"/>
      <c r="AFF18" s="90"/>
      <c r="AFG18" s="90"/>
      <c r="AFH18" s="90"/>
      <c r="AFI18" s="90"/>
      <c r="AFJ18" s="90"/>
      <c r="AFK18" s="90"/>
      <c r="AFL18" s="90"/>
      <c r="AFM18" s="90"/>
      <c r="AFN18" s="90"/>
      <c r="AFO18" s="90"/>
      <c r="AFP18" s="90"/>
      <c r="AFQ18" s="90"/>
      <c r="AFR18" s="90"/>
      <c r="AFS18" s="90"/>
      <c r="AFT18" s="90"/>
      <c r="AFU18" s="90"/>
      <c r="AFV18" s="90"/>
      <c r="AFW18" s="90"/>
      <c r="AFX18" s="90"/>
      <c r="AFY18" s="90"/>
      <c r="AFZ18" s="90"/>
      <c r="AGA18" s="90"/>
      <c r="AGB18" s="90"/>
      <c r="AGC18" s="90"/>
      <c r="AGD18" s="90"/>
      <c r="AGE18" s="90"/>
      <c r="AGF18" s="90"/>
      <c r="AGG18" s="90"/>
      <c r="AGH18" s="90"/>
      <c r="AGI18" s="90"/>
      <c r="AGJ18" s="90"/>
      <c r="AGK18" s="90"/>
      <c r="AGL18" s="90"/>
      <c r="AGM18" s="90"/>
      <c r="AGN18" s="90"/>
      <c r="AGO18" s="90"/>
      <c r="AGP18" s="90"/>
      <c r="AGQ18" s="90"/>
      <c r="AGR18" s="90"/>
      <c r="AGS18" s="90"/>
      <c r="AGT18" s="90"/>
      <c r="AGU18" s="90"/>
      <c r="AGV18" s="90"/>
      <c r="AGW18" s="90"/>
      <c r="AGX18" s="90"/>
      <c r="AGY18" s="90"/>
      <c r="AGZ18" s="90"/>
      <c r="AHA18" s="90"/>
      <c r="AHB18" s="90"/>
      <c r="AHC18" s="90"/>
      <c r="AHD18" s="90"/>
      <c r="AHE18" s="90"/>
      <c r="AHF18" s="90"/>
      <c r="AHG18" s="90"/>
      <c r="AHH18" s="90"/>
      <c r="AHI18" s="90"/>
      <c r="AHJ18" s="90"/>
      <c r="AHK18" s="90"/>
      <c r="AHL18" s="90"/>
      <c r="AHM18" s="90"/>
      <c r="AHN18" s="90"/>
      <c r="AHO18" s="90"/>
      <c r="AHP18" s="90"/>
      <c r="AHQ18" s="90"/>
      <c r="AHR18" s="90"/>
      <c r="AHS18" s="90"/>
      <c r="AHT18" s="90"/>
      <c r="AHU18" s="90"/>
      <c r="AHV18" s="90"/>
      <c r="AHW18" s="90"/>
      <c r="AHX18" s="90"/>
      <c r="AHY18" s="90"/>
      <c r="AHZ18" s="90"/>
      <c r="AIA18" s="90"/>
      <c r="AIB18" s="90"/>
      <c r="AIC18" s="90"/>
      <c r="AID18" s="90"/>
      <c r="AIE18" s="90"/>
      <c r="AIF18" s="90"/>
      <c r="AIG18" s="90"/>
      <c r="AIH18" s="90"/>
      <c r="AII18" s="90"/>
      <c r="AIJ18" s="90"/>
      <c r="AIK18" s="90"/>
      <c r="AIL18" s="90"/>
      <c r="AIM18" s="90"/>
      <c r="AIN18" s="90"/>
      <c r="AIO18" s="90"/>
      <c r="AIP18" s="90"/>
      <c r="AIQ18" s="90"/>
      <c r="AIR18" s="90"/>
      <c r="AIS18" s="90"/>
      <c r="AIT18" s="90"/>
      <c r="AIU18" s="90"/>
      <c r="AIV18" s="90"/>
      <c r="AIW18" s="90"/>
      <c r="AIX18" s="90"/>
      <c r="AIY18" s="90"/>
      <c r="AIZ18" s="90"/>
      <c r="AJA18" s="90"/>
      <c r="AJB18" s="90"/>
      <c r="AJC18" s="90"/>
      <c r="AJD18" s="90"/>
      <c r="AJE18" s="90"/>
      <c r="AJF18" s="90"/>
      <c r="AJG18" s="90"/>
      <c r="AJH18" s="90"/>
      <c r="AJI18" s="90"/>
      <c r="AJJ18" s="90"/>
      <c r="AJK18" s="90"/>
      <c r="AJL18" s="90"/>
      <c r="AJM18" s="90"/>
      <c r="AJN18" s="90"/>
      <c r="AJO18" s="90"/>
      <c r="AJP18" s="90"/>
      <c r="AJQ18" s="90"/>
      <c r="AJR18" s="90"/>
      <c r="AJS18" s="90"/>
      <c r="AJT18" s="90"/>
      <c r="AJU18" s="90"/>
      <c r="AJV18" s="90"/>
      <c r="AJW18" s="90"/>
      <c r="AJX18" s="90"/>
      <c r="AJY18" s="90"/>
      <c r="AJZ18" s="90"/>
      <c r="AKA18" s="90"/>
      <c r="AKB18" s="90"/>
      <c r="AKC18" s="90"/>
      <c r="AKD18" s="90"/>
      <c r="AKE18" s="90"/>
      <c r="AKF18" s="90"/>
      <c r="AKG18" s="90"/>
      <c r="AKH18" s="90"/>
      <c r="AKI18" s="90"/>
      <c r="AKJ18" s="90"/>
      <c r="AKK18" s="90"/>
      <c r="AKL18" s="90"/>
      <c r="AKM18" s="90"/>
      <c r="AKN18" s="90"/>
      <c r="AKO18" s="90"/>
      <c r="AKP18" s="90"/>
      <c r="AKQ18" s="90"/>
      <c r="AKR18" s="90"/>
      <c r="AKS18" s="90"/>
      <c r="AKT18" s="90"/>
      <c r="AKU18" s="90"/>
      <c r="AKV18" s="90"/>
      <c r="AKW18" s="90"/>
      <c r="AKX18" s="90"/>
      <c r="AKY18" s="90"/>
      <c r="AKZ18" s="90"/>
      <c r="ALA18" s="90"/>
      <c r="ALB18" s="90"/>
      <c r="ALC18" s="90"/>
      <c r="ALD18" s="90"/>
      <c r="ALE18" s="90"/>
      <c r="ALF18" s="90"/>
      <c r="ALG18" s="90"/>
      <c r="ALH18" s="90"/>
      <c r="ALI18" s="90"/>
      <c r="ALJ18" s="90"/>
      <c r="ALK18" s="90"/>
      <c r="ALL18" s="90"/>
      <c r="ALM18" s="90"/>
      <c r="ALN18" s="90"/>
      <c r="ALO18" s="90"/>
      <c r="ALP18" s="90"/>
      <c r="ALQ18" s="90"/>
      <c r="ALR18" s="90"/>
      <c r="ALS18" s="90"/>
      <c r="ALT18" s="90"/>
      <c r="ALU18" s="90"/>
      <c r="ALV18" s="90"/>
      <c r="ALW18" s="90"/>
      <c r="ALX18" s="90"/>
      <c r="ALY18" s="90"/>
      <c r="ALZ18" s="90"/>
      <c r="AMA18" s="90"/>
      <c r="AMB18" s="90"/>
      <c r="AMC18" s="90"/>
      <c r="AMD18" s="90"/>
      <c r="AME18" s="90"/>
      <c r="AMF18" s="90"/>
      <c r="AMG18" s="90"/>
      <c r="AMH18" s="90"/>
      <c r="AMI18" s="90"/>
      <c r="AMJ18" s="90"/>
    </row>
    <row r="19" spans="1:1024" ht="15.75" x14ac:dyDescent="0.25">
      <c r="A19" s="110" t="s">
        <v>137</v>
      </c>
      <c r="B19" s="111"/>
      <c r="C19" s="112"/>
      <c r="D19" s="90"/>
      <c r="E19" s="87"/>
      <c r="F19" s="88"/>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c r="BY19" s="90"/>
      <c r="BZ19" s="90"/>
      <c r="CA19" s="90"/>
      <c r="CB19" s="90"/>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90"/>
      <c r="EB19" s="90"/>
      <c r="EC19" s="90"/>
      <c r="ED19" s="90"/>
      <c r="EE19" s="90"/>
      <c r="EF19" s="90"/>
      <c r="EG19" s="90"/>
      <c r="EH19" s="90"/>
      <c r="EI19" s="90"/>
      <c r="EJ19" s="90"/>
      <c r="EK19" s="90"/>
      <c r="EL19" s="90"/>
      <c r="EM19" s="90"/>
      <c r="EN19" s="90"/>
      <c r="EO19" s="90"/>
      <c r="EP19" s="90"/>
      <c r="EQ19" s="90"/>
      <c r="ER19" s="90"/>
      <c r="ES19" s="90"/>
      <c r="ET19" s="90"/>
      <c r="EU19" s="90"/>
      <c r="EV19" s="90"/>
      <c r="EW19" s="90"/>
      <c r="EX19" s="90"/>
      <c r="EY19" s="90"/>
      <c r="EZ19" s="90"/>
      <c r="FA19" s="90"/>
      <c r="FB19" s="90"/>
      <c r="FC19" s="90"/>
      <c r="FD19" s="90"/>
      <c r="FE19" s="90"/>
      <c r="FF19" s="90"/>
      <c r="FG19" s="90"/>
      <c r="FH19" s="90"/>
      <c r="FI19" s="90"/>
      <c r="FJ19" s="90"/>
      <c r="FK19" s="90"/>
      <c r="FL19" s="90"/>
      <c r="FM19" s="90"/>
      <c r="FN19" s="90"/>
      <c r="FO19" s="90"/>
      <c r="FP19" s="90"/>
      <c r="FQ19" s="90"/>
      <c r="FR19" s="90"/>
      <c r="FS19" s="90"/>
      <c r="FT19" s="90"/>
      <c r="FU19" s="90"/>
      <c r="FV19" s="90"/>
      <c r="FW19" s="90"/>
      <c r="FX19" s="90"/>
      <c r="FY19" s="90"/>
      <c r="FZ19" s="90"/>
      <c r="GA19" s="90"/>
      <c r="GB19" s="90"/>
      <c r="GC19" s="90"/>
      <c r="GD19" s="90"/>
      <c r="GE19" s="90"/>
      <c r="GF19" s="90"/>
      <c r="GG19" s="90"/>
      <c r="GH19" s="90"/>
      <c r="GI19" s="90"/>
      <c r="GJ19" s="90"/>
      <c r="GK19" s="90"/>
      <c r="GL19" s="90"/>
      <c r="GM19" s="90"/>
      <c r="GN19" s="90"/>
      <c r="GO19" s="90"/>
      <c r="GP19" s="90"/>
      <c r="GQ19" s="90"/>
      <c r="GR19" s="90"/>
      <c r="GS19" s="90"/>
      <c r="GT19" s="90"/>
      <c r="GU19" s="90"/>
      <c r="GV19" s="90"/>
      <c r="GW19" s="90"/>
      <c r="GX19" s="90"/>
      <c r="GY19" s="90"/>
      <c r="GZ19" s="90"/>
      <c r="HA19" s="90"/>
      <c r="HB19" s="90"/>
      <c r="HC19" s="90"/>
      <c r="HD19" s="90"/>
      <c r="HE19" s="90"/>
      <c r="HF19" s="90"/>
      <c r="HG19" s="90"/>
      <c r="HH19" s="90"/>
      <c r="HI19" s="90"/>
      <c r="HJ19" s="90"/>
      <c r="HK19" s="90"/>
      <c r="HL19" s="90"/>
      <c r="HM19" s="90"/>
      <c r="HN19" s="90"/>
      <c r="HO19" s="90"/>
      <c r="HP19" s="90"/>
      <c r="HQ19" s="90"/>
      <c r="HR19" s="90"/>
      <c r="HS19" s="90"/>
      <c r="HT19" s="90"/>
      <c r="HU19" s="90"/>
      <c r="HV19" s="90"/>
      <c r="HW19" s="90"/>
      <c r="HX19" s="90"/>
      <c r="HY19" s="90"/>
      <c r="HZ19" s="90"/>
      <c r="IA19" s="90"/>
      <c r="IB19" s="90"/>
      <c r="IC19" s="90"/>
      <c r="ID19" s="90"/>
      <c r="IE19" s="90"/>
      <c r="IF19" s="90"/>
      <c r="IG19" s="90"/>
      <c r="IH19" s="90"/>
      <c r="II19" s="90"/>
      <c r="IJ19" s="90"/>
      <c r="IK19" s="90"/>
      <c r="IL19" s="90"/>
      <c r="IM19" s="90"/>
      <c r="IN19" s="90"/>
      <c r="IO19" s="90"/>
      <c r="IP19" s="90"/>
      <c r="IQ19" s="90"/>
      <c r="IR19" s="90"/>
      <c r="IS19" s="90"/>
      <c r="IT19" s="90"/>
      <c r="IU19" s="90"/>
      <c r="IV19" s="90"/>
      <c r="IW19" s="90"/>
      <c r="IX19" s="90"/>
      <c r="IY19" s="90"/>
      <c r="IZ19" s="90"/>
      <c r="JA19" s="90"/>
      <c r="JB19" s="90"/>
      <c r="JC19" s="90"/>
      <c r="JD19" s="90"/>
      <c r="JE19" s="90"/>
      <c r="JF19" s="90"/>
      <c r="JG19" s="90"/>
      <c r="JH19" s="90"/>
      <c r="JI19" s="90"/>
      <c r="JJ19" s="90"/>
      <c r="JK19" s="90"/>
      <c r="JL19" s="90"/>
      <c r="JM19" s="90"/>
      <c r="JN19" s="90"/>
      <c r="JO19" s="90"/>
      <c r="JP19" s="90"/>
      <c r="JQ19" s="90"/>
      <c r="JR19" s="90"/>
      <c r="JS19" s="90"/>
      <c r="JT19" s="90"/>
      <c r="JU19" s="90"/>
      <c r="JV19" s="90"/>
      <c r="JW19" s="90"/>
      <c r="JX19" s="90"/>
      <c r="JY19" s="90"/>
      <c r="JZ19" s="90"/>
      <c r="KA19" s="90"/>
      <c r="KB19" s="90"/>
      <c r="KC19" s="90"/>
      <c r="KD19" s="90"/>
      <c r="KE19" s="90"/>
      <c r="KF19" s="90"/>
      <c r="KG19" s="90"/>
      <c r="KH19" s="90"/>
      <c r="KI19" s="90"/>
      <c r="KJ19" s="90"/>
      <c r="KK19" s="90"/>
      <c r="KL19" s="90"/>
      <c r="KM19" s="90"/>
      <c r="KN19" s="90"/>
      <c r="KO19" s="90"/>
      <c r="KP19" s="90"/>
      <c r="KQ19" s="90"/>
      <c r="KR19" s="90"/>
      <c r="KS19" s="90"/>
      <c r="KT19" s="90"/>
      <c r="KU19" s="90"/>
      <c r="KV19" s="90"/>
      <c r="KW19" s="90"/>
      <c r="KX19" s="90"/>
      <c r="KY19" s="90"/>
      <c r="KZ19" s="90"/>
      <c r="LA19" s="90"/>
      <c r="LB19" s="90"/>
      <c r="LC19" s="90"/>
      <c r="LD19" s="90"/>
      <c r="LE19" s="90"/>
      <c r="LF19" s="90"/>
      <c r="LG19" s="90"/>
      <c r="LH19" s="90"/>
      <c r="LI19" s="90"/>
      <c r="LJ19" s="90"/>
      <c r="LK19" s="90"/>
      <c r="LL19" s="90"/>
      <c r="LM19" s="90"/>
      <c r="LN19" s="90"/>
      <c r="LO19" s="90"/>
      <c r="LP19" s="90"/>
      <c r="LQ19" s="90"/>
      <c r="LR19" s="90"/>
      <c r="LS19" s="90"/>
      <c r="LT19" s="90"/>
      <c r="LU19" s="90"/>
      <c r="LV19" s="90"/>
      <c r="LW19" s="90"/>
      <c r="LX19" s="90"/>
      <c r="LY19" s="90"/>
      <c r="LZ19" s="90"/>
      <c r="MA19" s="90"/>
      <c r="MB19" s="90"/>
      <c r="MC19" s="90"/>
      <c r="MD19" s="90"/>
      <c r="ME19" s="90"/>
      <c r="MF19" s="90"/>
      <c r="MG19" s="90"/>
      <c r="MH19" s="90"/>
      <c r="MI19" s="90"/>
      <c r="MJ19" s="90"/>
      <c r="MK19" s="90"/>
      <c r="ML19" s="90"/>
      <c r="MM19" s="90"/>
      <c r="MN19" s="90"/>
      <c r="MO19" s="90"/>
      <c r="MP19" s="90"/>
      <c r="MQ19" s="90"/>
      <c r="MR19" s="90"/>
      <c r="MS19" s="90"/>
      <c r="MT19" s="90"/>
      <c r="MU19" s="90"/>
      <c r="MV19" s="90"/>
      <c r="MW19" s="90"/>
      <c r="MX19" s="90"/>
      <c r="MY19" s="90"/>
      <c r="MZ19" s="90"/>
      <c r="NA19" s="90"/>
      <c r="NB19" s="90"/>
      <c r="NC19" s="90"/>
      <c r="ND19" s="90"/>
      <c r="NE19" s="90"/>
      <c r="NF19" s="90"/>
      <c r="NG19" s="90"/>
      <c r="NH19" s="90"/>
      <c r="NI19" s="90"/>
      <c r="NJ19" s="90"/>
      <c r="NK19" s="90"/>
      <c r="NL19" s="90"/>
      <c r="NM19" s="90"/>
      <c r="NN19" s="90"/>
      <c r="NO19" s="90"/>
      <c r="NP19" s="90"/>
      <c r="NQ19" s="90"/>
      <c r="NR19" s="90"/>
      <c r="NS19" s="90"/>
      <c r="NT19" s="90"/>
      <c r="NU19" s="90"/>
      <c r="NV19" s="90"/>
      <c r="NW19" s="90"/>
      <c r="NX19" s="90"/>
      <c r="NY19" s="90"/>
      <c r="NZ19" s="90"/>
      <c r="OA19" s="90"/>
      <c r="OB19" s="90"/>
      <c r="OC19" s="90"/>
      <c r="OD19" s="90"/>
      <c r="OE19" s="90"/>
      <c r="OF19" s="90"/>
      <c r="OG19" s="90"/>
      <c r="OH19" s="90"/>
      <c r="OI19" s="90"/>
      <c r="OJ19" s="90"/>
      <c r="OK19" s="90"/>
      <c r="OL19" s="90"/>
      <c r="OM19" s="90"/>
      <c r="ON19" s="90"/>
      <c r="OO19" s="90"/>
      <c r="OP19" s="90"/>
      <c r="OQ19" s="90"/>
      <c r="OR19" s="90"/>
      <c r="OS19" s="90"/>
      <c r="OT19" s="90"/>
      <c r="OU19" s="90"/>
      <c r="OV19" s="90"/>
      <c r="OW19" s="90"/>
      <c r="OX19" s="90"/>
      <c r="OY19" s="90"/>
      <c r="OZ19" s="90"/>
      <c r="PA19" s="90"/>
      <c r="PB19" s="90"/>
      <c r="PC19" s="90"/>
      <c r="PD19" s="90"/>
      <c r="PE19" s="90"/>
      <c r="PF19" s="90"/>
      <c r="PG19" s="90"/>
      <c r="PH19" s="90"/>
      <c r="PI19" s="90"/>
      <c r="PJ19" s="90"/>
      <c r="PK19" s="90"/>
      <c r="PL19" s="90"/>
      <c r="PM19" s="90"/>
      <c r="PN19" s="90"/>
      <c r="PO19" s="90"/>
      <c r="PP19" s="90"/>
      <c r="PQ19" s="90"/>
      <c r="PR19" s="90"/>
      <c r="PS19" s="90"/>
      <c r="PT19" s="90"/>
      <c r="PU19" s="90"/>
      <c r="PV19" s="90"/>
      <c r="PW19" s="90"/>
      <c r="PX19" s="90"/>
      <c r="PY19" s="90"/>
      <c r="PZ19" s="90"/>
      <c r="QA19" s="90"/>
      <c r="QB19" s="90"/>
      <c r="QC19" s="90"/>
      <c r="QD19" s="90"/>
      <c r="QE19" s="90"/>
      <c r="QF19" s="90"/>
      <c r="QG19" s="90"/>
      <c r="QH19" s="90"/>
      <c r="QI19" s="90"/>
      <c r="QJ19" s="90"/>
      <c r="QK19" s="90"/>
      <c r="QL19" s="90"/>
      <c r="QM19" s="90"/>
      <c r="QN19" s="90"/>
      <c r="QO19" s="90"/>
      <c r="QP19" s="90"/>
      <c r="QQ19" s="90"/>
      <c r="QR19" s="90"/>
      <c r="QS19" s="90"/>
      <c r="QT19" s="90"/>
      <c r="QU19" s="90"/>
      <c r="QV19" s="90"/>
      <c r="QW19" s="90"/>
      <c r="QX19" s="90"/>
      <c r="QY19" s="90"/>
      <c r="QZ19" s="90"/>
      <c r="RA19" s="90"/>
      <c r="RB19" s="90"/>
      <c r="RC19" s="90"/>
      <c r="RD19" s="90"/>
      <c r="RE19" s="90"/>
      <c r="RF19" s="90"/>
      <c r="RG19" s="90"/>
      <c r="RH19" s="90"/>
      <c r="RI19" s="90"/>
      <c r="RJ19" s="90"/>
      <c r="RK19" s="90"/>
      <c r="RL19" s="90"/>
      <c r="RM19" s="90"/>
      <c r="RN19" s="90"/>
      <c r="RO19" s="90"/>
      <c r="RP19" s="90"/>
      <c r="RQ19" s="90"/>
      <c r="RR19" s="90"/>
      <c r="RS19" s="90"/>
      <c r="RT19" s="90"/>
      <c r="RU19" s="90"/>
      <c r="RV19" s="90"/>
      <c r="RW19" s="90"/>
      <c r="RX19" s="90"/>
      <c r="RY19" s="90"/>
      <c r="RZ19" s="90"/>
      <c r="SA19" s="90"/>
      <c r="SB19" s="90"/>
      <c r="SC19" s="90"/>
      <c r="SD19" s="90"/>
      <c r="SE19" s="90"/>
      <c r="SF19" s="90"/>
      <c r="SG19" s="90"/>
      <c r="SH19" s="90"/>
      <c r="SI19" s="90"/>
      <c r="SJ19" s="90"/>
      <c r="SK19" s="90"/>
      <c r="SL19" s="90"/>
      <c r="SM19" s="90"/>
      <c r="SN19" s="90"/>
      <c r="SO19" s="90"/>
      <c r="SP19" s="90"/>
      <c r="SQ19" s="90"/>
      <c r="SR19" s="90"/>
      <c r="SS19" s="90"/>
      <c r="ST19" s="90"/>
      <c r="SU19" s="90"/>
      <c r="SV19" s="90"/>
      <c r="SW19" s="90"/>
      <c r="SX19" s="90"/>
      <c r="SY19" s="90"/>
      <c r="SZ19" s="90"/>
      <c r="TA19" s="90"/>
      <c r="TB19" s="90"/>
      <c r="TC19" s="90"/>
      <c r="TD19" s="90"/>
      <c r="TE19" s="90"/>
      <c r="TF19" s="90"/>
      <c r="TG19" s="90"/>
      <c r="TH19" s="90"/>
      <c r="TI19" s="90"/>
      <c r="TJ19" s="90"/>
      <c r="TK19" s="90"/>
      <c r="TL19" s="90"/>
      <c r="TM19" s="90"/>
      <c r="TN19" s="90"/>
      <c r="TO19" s="90"/>
      <c r="TP19" s="90"/>
      <c r="TQ19" s="90"/>
      <c r="TR19" s="90"/>
      <c r="TS19" s="90"/>
      <c r="TT19" s="90"/>
      <c r="TU19" s="90"/>
      <c r="TV19" s="90"/>
      <c r="TW19" s="90"/>
      <c r="TX19" s="90"/>
      <c r="TY19" s="90"/>
      <c r="TZ19" s="90"/>
      <c r="UA19" s="90"/>
      <c r="UB19" s="90"/>
      <c r="UC19" s="90"/>
      <c r="UD19" s="90"/>
      <c r="UE19" s="90"/>
      <c r="UF19" s="90"/>
      <c r="UG19" s="90"/>
      <c r="UH19" s="90"/>
      <c r="UI19" s="90"/>
      <c r="UJ19" s="90"/>
      <c r="UK19" s="90"/>
      <c r="UL19" s="90"/>
      <c r="UM19" s="90"/>
      <c r="UN19" s="90"/>
      <c r="UO19" s="90"/>
      <c r="UP19" s="90"/>
      <c r="UQ19" s="90"/>
      <c r="UR19" s="90"/>
      <c r="US19" s="90"/>
      <c r="UT19" s="90"/>
      <c r="UU19" s="90"/>
      <c r="UV19" s="90"/>
      <c r="UW19" s="90"/>
      <c r="UX19" s="90"/>
      <c r="UY19" s="90"/>
      <c r="UZ19" s="90"/>
      <c r="VA19" s="90"/>
      <c r="VB19" s="90"/>
      <c r="VC19" s="90"/>
      <c r="VD19" s="90"/>
      <c r="VE19" s="90"/>
      <c r="VF19" s="90"/>
      <c r="VG19" s="90"/>
      <c r="VH19" s="90"/>
      <c r="VI19" s="90"/>
      <c r="VJ19" s="90"/>
      <c r="VK19" s="90"/>
      <c r="VL19" s="90"/>
      <c r="VM19" s="90"/>
      <c r="VN19" s="90"/>
      <c r="VO19" s="90"/>
      <c r="VP19" s="90"/>
      <c r="VQ19" s="90"/>
      <c r="VR19" s="90"/>
      <c r="VS19" s="90"/>
      <c r="VT19" s="90"/>
      <c r="VU19" s="90"/>
      <c r="VV19" s="90"/>
      <c r="VW19" s="90"/>
      <c r="VX19" s="90"/>
      <c r="VY19" s="90"/>
      <c r="VZ19" s="90"/>
      <c r="WA19" s="90"/>
      <c r="WB19" s="90"/>
      <c r="WC19" s="90"/>
      <c r="WD19" s="90"/>
      <c r="WE19" s="90"/>
      <c r="WF19" s="90"/>
      <c r="WG19" s="90"/>
      <c r="WH19" s="90"/>
      <c r="WI19" s="90"/>
      <c r="WJ19" s="90"/>
      <c r="WK19" s="90"/>
      <c r="WL19" s="90"/>
      <c r="WM19" s="90"/>
      <c r="WN19" s="90"/>
      <c r="WO19" s="90"/>
      <c r="WP19" s="90"/>
      <c r="WQ19" s="90"/>
      <c r="WR19" s="90"/>
      <c r="WS19" s="90"/>
      <c r="WT19" s="90"/>
      <c r="WU19" s="90"/>
      <c r="WV19" s="90"/>
      <c r="WW19" s="90"/>
      <c r="WX19" s="90"/>
      <c r="WY19" s="90"/>
      <c r="WZ19" s="90"/>
      <c r="XA19" s="90"/>
      <c r="XB19" s="90"/>
      <c r="XC19" s="90"/>
      <c r="XD19" s="90"/>
      <c r="XE19" s="90"/>
      <c r="XF19" s="90"/>
      <c r="XG19" s="90"/>
      <c r="XH19" s="90"/>
      <c r="XI19" s="90"/>
      <c r="XJ19" s="90"/>
      <c r="XK19" s="90"/>
      <c r="XL19" s="90"/>
      <c r="XM19" s="90"/>
      <c r="XN19" s="90"/>
      <c r="XO19" s="90"/>
      <c r="XP19" s="90"/>
      <c r="XQ19" s="90"/>
      <c r="XR19" s="90"/>
      <c r="XS19" s="90"/>
      <c r="XT19" s="90"/>
      <c r="XU19" s="90"/>
      <c r="XV19" s="90"/>
      <c r="XW19" s="90"/>
      <c r="XX19" s="90"/>
      <c r="XY19" s="90"/>
      <c r="XZ19" s="90"/>
      <c r="YA19" s="90"/>
      <c r="YB19" s="90"/>
      <c r="YC19" s="90"/>
      <c r="YD19" s="90"/>
      <c r="YE19" s="90"/>
      <c r="YF19" s="90"/>
      <c r="YG19" s="90"/>
      <c r="YH19" s="90"/>
      <c r="YI19" s="90"/>
      <c r="YJ19" s="90"/>
      <c r="YK19" s="90"/>
      <c r="YL19" s="90"/>
      <c r="YM19" s="90"/>
      <c r="YN19" s="90"/>
      <c r="YO19" s="90"/>
      <c r="YP19" s="90"/>
      <c r="YQ19" s="90"/>
      <c r="YR19" s="90"/>
      <c r="YS19" s="90"/>
      <c r="YT19" s="90"/>
      <c r="YU19" s="90"/>
      <c r="YV19" s="90"/>
      <c r="YW19" s="90"/>
      <c r="YX19" s="90"/>
      <c r="YY19" s="90"/>
      <c r="YZ19" s="90"/>
      <c r="ZA19" s="90"/>
      <c r="ZB19" s="90"/>
      <c r="ZC19" s="90"/>
      <c r="ZD19" s="90"/>
      <c r="ZE19" s="90"/>
      <c r="ZF19" s="90"/>
      <c r="ZG19" s="90"/>
      <c r="ZH19" s="90"/>
      <c r="ZI19" s="90"/>
      <c r="ZJ19" s="90"/>
      <c r="ZK19" s="90"/>
      <c r="ZL19" s="90"/>
      <c r="ZM19" s="90"/>
      <c r="ZN19" s="90"/>
      <c r="ZO19" s="90"/>
      <c r="ZP19" s="90"/>
      <c r="ZQ19" s="90"/>
      <c r="ZR19" s="90"/>
      <c r="ZS19" s="90"/>
      <c r="ZT19" s="90"/>
      <c r="ZU19" s="90"/>
      <c r="ZV19" s="90"/>
      <c r="ZW19" s="90"/>
      <c r="ZX19" s="90"/>
      <c r="ZY19" s="90"/>
      <c r="ZZ19" s="90"/>
      <c r="AAA19" s="90"/>
      <c r="AAB19" s="90"/>
      <c r="AAC19" s="90"/>
      <c r="AAD19" s="90"/>
      <c r="AAE19" s="90"/>
      <c r="AAF19" s="90"/>
      <c r="AAG19" s="90"/>
      <c r="AAH19" s="90"/>
      <c r="AAI19" s="90"/>
      <c r="AAJ19" s="90"/>
      <c r="AAK19" s="90"/>
      <c r="AAL19" s="90"/>
      <c r="AAM19" s="90"/>
      <c r="AAN19" s="90"/>
      <c r="AAO19" s="90"/>
      <c r="AAP19" s="90"/>
      <c r="AAQ19" s="90"/>
      <c r="AAR19" s="90"/>
      <c r="AAS19" s="90"/>
      <c r="AAT19" s="90"/>
      <c r="AAU19" s="90"/>
      <c r="AAV19" s="90"/>
      <c r="AAW19" s="90"/>
      <c r="AAX19" s="90"/>
      <c r="AAY19" s="90"/>
      <c r="AAZ19" s="90"/>
      <c r="ABA19" s="90"/>
      <c r="ABB19" s="90"/>
      <c r="ABC19" s="90"/>
      <c r="ABD19" s="90"/>
      <c r="ABE19" s="90"/>
      <c r="ABF19" s="90"/>
      <c r="ABG19" s="90"/>
      <c r="ABH19" s="90"/>
      <c r="ABI19" s="90"/>
      <c r="ABJ19" s="90"/>
      <c r="ABK19" s="90"/>
      <c r="ABL19" s="90"/>
      <c r="ABM19" s="90"/>
      <c r="ABN19" s="90"/>
      <c r="ABO19" s="90"/>
      <c r="ABP19" s="90"/>
      <c r="ABQ19" s="90"/>
      <c r="ABR19" s="90"/>
      <c r="ABS19" s="90"/>
      <c r="ABT19" s="90"/>
      <c r="ABU19" s="90"/>
      <c r="ABV19" s="90"/>
      <c r="ABW19" s="90"/>
      <c r="ABX19" s="90"/>
      <c r="ABY19" s="90"/>
      <c r="ABZ19" s="90"/>
      <c r="ACA19" s="90"/>
      <c r="ACB19" s="90"/>
      <c r="ACC19" s="90"/>
      <c r="ACD19" s="90"/>
      <c r="ACE19" s="90"/>
      <c r="ACF19" s="90"/>
      <c r="ACG19" s="90"/>
      <c r="ACH19" s="90"/>
      <c r="ACI19" s="90"/>
      <c r="ACJ19" s="90"/>
      <c r="ACK19" s="90"/>
      <c r="ACL19" s="90"/>
      <c r="ACM19" s="90"/>
      <c r="ACN19" s="90"/>
      <c r="ACO19" s="90"/>
      <c r="ACP19" s="90"/>
      <c r="ACQ19" s="90"/>
      <c r="ACR19" s="90"/>
      <c r="ACS19" s="90"/>
      <c r="ACT19" s="90"/>
      <c r="ACU19" s="90"/>
      <c r="ACV19" s="90"/>
      <c r="ACW19" s="90"/>
      <c r="ACX19" s="90"/>
      <c r="ACY19" s="90"/>
      <c r="ACZ19" s="90"/>
      <c r="ADA19" s="90"/>
      <c r="ADB19" s="90"/>
      <c r="ADC19" s="90"/>
      <c r="ADD19" s="90"/>
      <c r="ADE19" s="90"/>
      <c r="ADF19" s="90"/>
      <c r="ADG19" s="90"/>
      <c r="ADH19" s="90"/>
      <c r="ADI19" s="90"/>
      <c r="ADJ19" s="90"/>
      <c r="ADK19" s="90"/>
      <c r="ADL19" s="90"/>
      <c r="ADM19" s="90"/>
      <c r="ADN19" s="90"/>
      <c r="ADO19" s="90"/>
      <c r="ADP19" s="90"/>
      <c r="ADQ19" s="90"/>
      <c r="ADR19" s="90"/>
      <c r="ADS19" s="90"/>
      <c r="ADT19" s="90"/>
      <c r="ADU19" s="90"/>
      <c r="ADV19" s="90"/>
      <c r="ADW19" s="90"/>
      <c r="ADX19" s="90"/>
      <c r="ADY19" s="90"/>
      <c r="ADZ19" s="90"/>
      <c r="AEA19" s="90"/>
      <c r="AEB19" s="90"/>
      <c r="AEC19" s="90"/>
      <c r="AED19" s="90"/>
      <c r="AEE19" s="90"/>
      <c r="AEF19" s="90"/>
      <c r="AEG19" s="90"/>
      <c r="AEH19" s="90"/>
      <c r="AEI19" s="90"/>
      <c r="AEJ19" s="90"/>
      <c r="AEK19" s="90"/>
      <c r="AEL19" s="90"/>
      <c r="AEM19" s="90"/>
      <c r="AEN19" s="90"/>
      <c r="AEO19" s="90"/>
      <c r="AEP19" s="90"/>
      <c r="AEQ19" s="90"/>
      <c r="AER19" s="90"/>
      <c r="AES19" s="90"/>
      <c r="AET19" s="90"/>
      <c r="AEU19" s="90"/>
      <c r="AEV19" s="90"/>
      <c r="AEW19" s="90"/>
      <c r="AEX19" s="90"/>
      <c r="AEY19" s="90"/>
      <c r="AEZ19" s="90"/>
      <c r="AFA19" s="90"/>
      <c r="AFB19" s="90"/>
      <c r="AFC19" s="90"/>
      <c r="AFD19" s="90"/>
      <c r="AFE19" s="90"/>
      <c r="AFF19" s="90"/>
      <c r="AFG19" s="90"/>
      <c r="AFH19" s="90"/>
      <c r="AFI19" s="90"/>
      <c r="AFJ19" s="90"/>
      <c r="AFK19" s="90"/>
      <c r="AFL19" s="90"/>
      <c r="AFM19" s="90"/>
      <c r="AFN19" s="90"/>
      <c r="AFO19" s="90"/>
      <c r="AFP19" s="90"/>
      <c r="AFQ19" s="90"/>
      <c r="AFR19" s="90"/>
      <c r="AFS19" s="90"/>
      <c r="AFT19" s="90"/>
      <c r="AFU19" s="90"/>
      <c r="AFV19" s="90"/>
      <c r="AFW19" s="90"/>
      <c r="AFX19" s="90"/>
      <c r="AFY19" s="90"/>
      <c r="AFZ19" s="90"/>
      <c r="AGA19" s="90"/>
      <c r="AGB19" s="90"/>
      <c r="AGC19" s="90"/>
      <c r="AGD19" s="90"/>
      <c r="AGE19" s="90"/>
      <c r="AGF19" s="90"/>
      <c r="AGG19" s="90"/>
      <c r="AGH19" s="90"/>
      <c r="AGI19" s="90"/>
      <c r="AGJ19" s="90"/>
      <c r="AGK19" s="90"/>
      <c r="AGL19" s="90"/>
      <c r="AGM19" s="90"/>
      <c r="AGN19" s="90"/>
      <c r="AGO19" s="90"/>
      <c r="AGP19" s="90"/>
      <c r="AGQ19" s="90"/>
      <c r="AGR19" s="90"/>
      <c r="AGS19" s="90"/>
      <c r="AGT19" s="90"/>
      <c r="AGU19" s="90"/>
      <c r="AGV19" s="90"/>
      <c r="AGW19" s="90"/>
      <c r="AGX19" s="90"/>
      <c r="AGY19" s="90"/>
      <c r="AGZ19" s="90"/>
      <c r="AHA19" s="90"/>
      <c r="AHB19" s="90"/>
      <c r="AHC19" s="90"/>
      <c r="AHD19" s="90"/>
      <c r="AHE19" s="90"/>
      <c r="AHF19" s="90"/>
      <c r="AHG19" s="90"/>
      <c r="AHH19" s="90"/>
      <c r="AHI19" s="90"/>
      <c r="AHJ19" s="90"/>
      <c r="AHK19" s="90"/>
      <c r="AHL19" s="90"/>
      <c r="AHM19" s="90"/>
      <c r="AHN19" s="90"/>
      <c r="AHO19" s="90"/>
      <c r="AHP19" s="90"/>
      <c r="AHQ19" s="90"/>
      <c r="AHR19" s="90"/>
      <c r="AHS19" s="90"/>
      <c r="AHT19" s="90"/>
      <c r="AHU19" s="90"/>
      <c r="AHV19" s="90"/>
      <c r="AHW19" s="90"/>
      <c r="AHX19" s="90"/>
      <c r="AHY19" s="90"/>
      <c r="AHZ19" s="90"/>
      <c r="AIA19" s="90"/>
      <c r="AIB19" s="90"/>
      <c r="AIC19" s="90"/>
      <c r="AID19" s="90"/>
      <c r="AIE19" s="90"/>
      <c r="AIF19" s="90"/>
      <c r="AIG19" s="90"/>
      <c r="AIH19" s="90"/>
      <c r="AII19" s="90"/>
      <c r="AIJ19" s="90"/>
      <c r="AIK19" s="90"/>
      <c r="AIL19" s="90"/>
      <c r="AIM19" s="90"/>
      <c r="AIN19" s="90"/>
      <c r="AIO19" s="90"/>
      <c r="AIP19" s="90"/>
      <c r="AIQ19" s="90"/>
      <c r="AIR19" s="90"/>
      <c r="AIS19" s="90"/>
      <c r="AIT19" s="90"/>
      <c r="AIU19" s="90"/>
      <c r="AIV19" s="90"/>
      <c r="AIW19" s="90"/>
      <c r="AIX19" s="90"/>
      <c r="AIY19" s="90"/>
      <c r="AIZ19" s="90"/>
      <c r="AJA19" s="90"/>
      <c r="AJB19" s="90"/>
      <c r="AJC19" s="90"/>
      <c r="AJD19" s="90"/>
      <c r="AJE19" s="90"/>
      <c r="AJF19" s="90"/>
      <c r="AJG19" s="90"/>
      <c r="AJH19" s="90"/>
      <c r="AJI19" s="90"/>
      <c r="AJJ19" s="90"/>
      <c r="AJK19" s="90"/>
      <c r="AJL19" s="90"/>
      <c r="AJM19" s="90"/>
      <c r="AJN19" s="90"/>
      <c r="AJO19" s="90"/>
      <c r="AJP19" s="90"/>
      <c r="AJQ19" s="90"/>
      <c r="AJR19" s="90"/>
      <c r="AJS19" s="90"/>
      <c r="AJT19" s="90"/>
      <c r="AJU19" s="90"/>
      <c r="AJV19" s="90"/>
      <c r="AJW19" s="90"/>
      <c r="AJX19" s="90"/>
      <c r="AJY19" s="90"/>
      <c r="AJZ19" s="90"/>
      <c r="AKA19" s="90"/>
      <c r="AKB19" s="90"/>
      <c r="AKC19" s="90"/>
      <c r="AKD19" s="90"/>
      <c r="AKE19" s="90"/>
      <c r="AKF19" s="90"/>
      <c r="AKG19" s="90"/>
      <c r="AKH19" s="90"/>
      <c r="AKI19" s="90"/>
      <c r="AKJ19" s="90"/>
      <c r="AKK19" s="90"/>
      <c r="AKL19" s="90"/>
      <c r="AKM19" s="90"/>
      <c r="AKN19" s="90"/>
      <c r="AKO19" s="90"/>
      <c r="AKP19" s="90"/>
      <c r="AKQ19" s="90"/>
      <c r="AKR19" s="90"/>
      <c r="AKS19" s="90"/>
      <c r="AKT19" s="90"/>
      <c r="AKU19" s="90"/>
      <c r="AKV19" s="90"/>
      <c r="AKW19" s="90"/>
      <c r="AKX19" s="90"/>
      <c r="AKY19" s="90"/>
      <c r="AKZ19" s="90"/>
      <c r="ALA19" s="90"/>
      <c r="ALB19" s="90"/>
      <c r="ALC19" s="90"/>
      <c r="ALD19" s="90"/>
      <c r="ALE19" s="90"/>
      <c r="ALF19" s="90"/>
      <c r="ALG19" s="90"/>
      <c r="ALH19" s="90"/>
      <c r="ALI19" s="90"/>
      <c r="ALJ19" s="90"/>
      <c r="ALK19" s="90"/>
      <c r="ALL19" s="90"/>
      <c r="ALM19" s="90"/>
      <c r="ALN19" s="90"/>
      <c r="ALO19" s="90"/>
      <c r="ALP19" s="90"/>
      <c r="ALQ19" s="90"/>
      <c r="ALR19" s="90"/>
      <c r="ALS19" s="90"/>
      <c r="ALT19" s="90"/>
      <c r="ALU19" s="90"/>
      <c r="ALV19" s="90"/>
      <c r="ALW19" s="90"/>
      <c r="ALX19" s="90"/>
      <c r="ALY19" s="90"/>
      <c r="ALZ19" s="90"/>
      <c r="AMA19" s="90"/>
      <c r="AMB19" s="90"/>
      <c r="AMC19" s="90"/>
      <c r="AMD19" s="90"/>
      <c r="AME19" s="90"/>
      <c r="AMF19" s="90"/>
      <c r="AMG19" s="90"/>
      <c r="AMH19" s="90"/>
      <c r="AMI19" s="90"/>
      <c r="AMJ19" s="90"/>
    </row>
    <row r="20" spans="1:1024" ht="15.75" x14ac:dyDescent="0.25">
      <c r="A20" s="110" t="s">
        <v>137</v>
      </c>
      <c r="B20" s="111"/>
      <c r="C20" s="112"/>
      <c r="D20" s="90"/>
      <c r="E20" s="87"/>
      <c r="F20" s="88"/>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c r="BY20" s="90"/>
      <c r="BZ20" s="90"/>
      <c r="CA20" s="90"/>
      <c r="CB20" s="90"/>
      <c r="CC20" s="90"/>
      <c r="CD20" s="90"/>
      <c r="CE20" s="90"/>
      <c r="CF20" s="90"/>
      <c r="CG20" s="90"/>
      <c r="CH20" s="90"/>
      <c r="CI20" s="90"/>
      <c r="CJ20" s="90"/>
      <c r="CK20" s="90"/>
      <c r="CL20" s="90"/>
      <c r="CM20" s="90"/>
      <c r="CN20" s="90"/>
      <c r="CO20" s="90"/>
      <c r="CP20" s="90"/>
      <c r="CQ20" s="90"/>
      <c r="CR20" s="90"/>
      <c r="CS20" s="90"/>
      <c r="CT20" s="90"/>
      <c r="CU20" s="90"/>
      <c r="CV20" s="90"/>
      <c r="CW20" s="90"/>
      <c r="CX20" s="90"/>
      <c r="CY20" s="90"/>
      <c r="CZ20" s="90"/>
      <c r="DA20" s="90"/>
      <c r="DB20" s="90"/>
      <c r="DC20" s="90"/>
      <c r="DD20" s="90"/>
      <c r="DE20" s="90"/>
      <c r="DF20" s="90"/>
      <c r="DG20" s="90"/>
      <c r="DH20" s="90"/>
      <c r="DI20" s="90"/>
      <c r="DJ20" s="90"/>
      <c r="DK20" s="90"/>
      <c r="DL20" s="90"/>
      <c r="DM20" s="90"/>
      <c r="DN20" s="90"/>
      <c r="DO20" s="90"/>
      <c r="DP20" s="90"/>
      <c r="DQ20" s="90"/>
      <c r="DR20" s="90"/>
      <c r="DS20" s="90"/>
      <c r="DT20" s="90"/>
      <c r="DU20" s="90"/>
      <c r="DV20" s="90"/>
      <c r="DW20" s="90"/>
      <c r="DX20" s="90"/>
      <c r="DY20" s="90"/>
      <c r="DZ20" s="90"/>
      <c r="EA20" s="90"/>
      <c r="EB20" s="90"/>
      <c r="EC20" s="90"/>
      <c r="ED20" s="90"/>
      <c r="EE20" s="90"/>
      <c r="EF20" s="90"/>
      <c r="EG20" s="90"/>
      <c r="EH20" s="90"/>
      <c r="EI20" s="90"/>
      <c r="EJ20" s="90"/>
      <c r="EK20" s="90"/>
      <c r="EL20" s="90"/>
      <c r="EM20" s="90"/>
      <c r="EN20" s="90"/>
      <c r="EO20" s="90"/>
      <c r="EP20" s="90"/>
      <c r="EQ20" s="90"/>
      <c r="ER20" s="90"/>
      <c r="ES20" s="90"/>
      <c r="ET20" s="90"/>
      <c r="EU20" s="90"/>
      <c r="EV20" s="90"/>
      <c r="EW20" s="90"/>
      <c r="EX20" s="90"/>
      <c r="EY20" s="90"/>
      <c r="EZ20" s="90"/>
      <c r="FA20" s="90"/>
      <c r="FB20" s="90"/>
      <c r="FC20" s="90"/>
      <c r="FD20" s="90"/>
      <c r="FE20" s="90"/>
      <c r="FF20" s="90"/>
      <c r="FG20" s="90"/>
      <c r="FH20" s="90"/>
      <c r="FI20" s="90"/>
      <c r="FJ20" s="90"/>
      <c r="FK20" s="90"/>
      <c r="FL20" s="90"/>
      <c r="FM20" s="90"/>
      <c r="FN20" s="90"/>
      <c r="FO20" s="90"/>
      <c r="FP20" s="90"/>
      <c r="FQ20" s="90"/>
      <c r="FR20" s="90"/>
      <c r="FS20" s="90"/>
      <c r="FT20" s="90"/>
      <c r="FU20" s="90"/>
      <c r="FV20" s="90"/>
      <c r="FW20" s="90"/>
      <c r="FX20" s="90"/>
      <c r="FY20" s="90"/>
      <c r="FZ20" s="90"/>
      <c r="GA20" s="90"/>
      <c r="GB20" s="90"/>
      <c r="GC20" s="90"/>
      <c r="GD20" s="90"/>
      <c r="GE20" s="90"/>
      <c r="GF20" s="90"/>
      <c r="GG20" s="90"/>
      <c r="GH20" s="90"/>
      <c r="GI20" s="90"/>
      <c r="GJ20" s="90"/>
      <c r="GK20" s="90"/>
      <c r="GL20" s="90"/>
      <c r="GM20" s="90"/>
      <c r="GN20" s="90"/>
      <c r="GO20" s="90"/>
      <c r="GP20" s="90"/>
      <c r="GQ20" s="90"/>
      <c r="GR20" s="90"/>
      <c r="GS20" s="90"/>
      <c r="GT20" s="90"/>
      <c r="GU20" s="90"/>
      <c r="GV20" s="90"/>
      <c r="GW20" s="90"/>
      <c r="GX20" s="90"/>
      <c r="GY20" s="90"/>
      <c r="GZ20" s="90"/>
      <c r="HA20" s="90"/>
      <c r="HB20" s="90"/>
      <c r="HC20" s="90"/>
      <c r="HD20" s="90"/>
      <c r="HE20" s="90"/>
      <c r="HF20" s="90"/>
      <c r="HG20" s="90"/>
      <c r="HH20" s="90"/>
      <c r="HI20" s="90"/>
      <c r="HJ20" s="90"/>
      <c r="HK20" s="90"/>
      <c r="HL20" s="90"/>
      <c r="HM20" s="90"/>
      <c r="HN20" s="90"/>
      <c r="HO20" s="90"/>
      <c r="HP20" s="90"/>
      <c r="HQ20" s="90"/>
      <c r="HR20" s="90"/>
      <c r="HS20" s="90"/>
      <c r="HT20" s="90"/>
      <c r="HU20" s="90"/>
      <c r="HV20" s="90"/>
      <c r="HW20" s="90"/>
      <c r="HX20" s="90"/>
      <c r="HY20" s="90"/>
      <c r="HZ20" s="90"/>
      <c r="IA20" s="90"/>
      <c r="IB20" s="90"/>
      <c r="IC20" s="90"/>
      <c r="ID20" s="90"/>
      <c r="IE20" s="90"/>
      <c r="IF20" s="90"/>
      <c r="IG20" s="90"/>
      <c r="IH20" s="90"/>
      <c r="II20" s="90"/>
      <c r="IJ20" s="90"/>
      <c r="IK20" s="90"/>
      <c r="IL20" s="90"/>
      <c r="IM20" s="90"/>
      <c r="IN20" s="90"/>
      <c r="IO20" s="90"/>
      <c r="IP20" s="90"/>
      <c r="IQ20" s="90"/>
      <c r="IR20" s="90"/>
      <c r="IS20" s="90"/>
      <c r="IT20" s="90"/>
      <c r="IU20" s="90"/>
      <c r="IV20" s="90"/>
      <c r="IW20" s="90"/>
      <c r="IX20" s="90"/>
      <c r="IY20" s="90"/>
      <c r="IZ20" s="90"/>
      <c r="JA20" s="90"/>
      <c r="JB20" s="90"/>
      <c r="JC20" s="90"/>
      <c r="JD20" s="90"/>
      <c r="JE20" s="90"/>
      <c r="JF20" s="90"/>
      <c r="JG20" s="90"/>
      <c r="JH20" s="90"/>
      <c r="JI20" s="90"/>
      <c r="JJ20" s="90"/>
      <c r="JK20" s="90"/>
      <c r="JL20" s="90"/>
      <c r="JM20" s="90"/>
      <c r="JN20" s="90"/>
      <c r="JO20" s="90"/>
      <c r="JP20" s="90"/>
      <c r="JQ20" s="90"/>
      <c r="JR20" s="90"/>
      <c r="JS20" s="90"/>
      <c r="JT20" s="90"/>
      <c r="JU20" s="90"/>
      <c r="JV20" s="90"/>
      <c r="JW20" s="90"/>
      <c r="JX20" s="90"/>
      <c r="JY20" s="90"/>
      <c r="JZ20" s="90"/>
      <c r="KA20" s="90"/>
      <c r="KB20" s="90"/>
      <c r="KC20" s="90"/>
      <c r="KD20" s="90"/>
      <c r="KE20" s="90"/>
      <c r="KF20" s="90"/>
      <c r="KG20" s="90"/>
      <c r="KH20" s="90"/>
      <c r="KI20" s="90"/>
      <c r="KJ20" s="90"/>
      <c r="KK20" s="90"/>
      <c r="KL20" s="90"/>
      <c r="KM20" s="90"/>
      <c r="KN20" s="90"/>
      <c r="KO20" s="90"/>
      <c r="KP20" s="90"/>
      <c r="KQ20" s="90"/>
      <c r="KR20" s="90"/>
      <c r="KS20" s="90"/>
      <c r="KT20" s="90"/>
      <c r="KU20" s="90"/>
      <c r="KV20" s="90"/>
      <c r="KW20" s="90"/>
      <c r="KX20" s="90"/>
      <c r="KY20" s="90"/>
      <c r="KZ20" s="90"/>
      <c r="LA20" s="90"/>
      <c r="LB20" s="90"/>
      <c r="LC20" s="90"/>
      <c r="LD20" s="90"/>
      <c r="LE20" s="90"/>
      <c r="LF20" s="90"/>
      <c r="LG20" s="90"/>
      <c r="LH20" s="90"/>
      <c r="LI20" s="90"/>
      <c r="LJ20" s="90"/>
      <c r="LK20" s="90"/>
      <c r="LL20" s="90"/>
      <c r="LM20" s="90"/>
      <c r="LN20" s="90"/>
      <c r="LO20" s="90"/>
      <c r="LP20" s="90"/>
      <c r="LQ20" s="90"/>
      <c r="LR20" s="90"/>
      <c r="LS20" s="90"/>
      <c r="LT20" s="90"/>
      <c r="LU20" s="90"/>
      <c r="LV20" s="90"/>
      <c r="LW20" s="90"/>
      <c r="LX20" s="90"/>
      <c r="LY20" s="90"/>
      <c r="LZ20" s="90"/>
      <c r="MA20" s="90"/>
      <c r="MB20" s="90"/>
      <c r="MC20" s="90"/>
      <c r="MD20" s="90"/>
      <c r="ME20" s="90"/>
      <c r="MF20" s="90"/>
      <c r="MG20" s="90"/>
      <c r="MH20" s="90"/>
      <c r="MI20" s="90"/>
      <c r="MJ20" s="90"/>
      <c r="MK20" s="90"/>
      <c r="ML20" s="90"/>
      <c r="MM20" s="90"/>
      <c r="MN20" s="90"/>
      <c r="MO20" s="90"/>
      <c r="MP20" s="90"/>
      <c r="MQ20" s="90"/>
      <c r="MR20" s="90"/>
      <c r="MS20" s="90"/>
      <c r="MT20" s="90"/>
      <c r="MU20" s="90"/>
      <c r="MV20" s="90"/>
      <c r="MW20" s="90"/>
      <c r="MX20" s="90"/>
      <c r="MY20" s="90"/>
      <c r="MZ20" s="90"/>
      <c r="NA20" s="90"/>
      <c r="NB20" s="90"/>
      <c r="NC20" s="90"/>
      <c r="ND20" s="90"/>
      <c r="NE20" s="90"/>
      <c r="NF20" s="90"/>
      <c r="NG20" s="90"/>
      <c r="NH20" s="90"/>
      <c r="NI20" s="90"/>
      <c r="NJ20" s="90"/>
      <c r="NK20" s="90"/>
      <c r="NL20" s="90"/>
      <c r="NM20" s="90"/>
      <c r="NN20" s="90"/>
      <c r="NO20" s="90"/>
      <c r="NP20" s="90"/>
      <c r="NQ20" s="90"/>
      <c r="NR20" s="90"/>
      <c r="NS20" s="90"/>
      <c r="NT20" s="90"/>
      <c r="NU20" s="90"/>
      <c r="NV20" s="90"/>
      <c r="NW20" s="90"/>
      <c r="NX20" s="90"/>
      <c r="NY20" s="90"/>
      <c r="NZ20" s="90"/>
      <c r="OA20" s="90"/>
      <c r="OB20" s="90"/>
      <c r="OC20" s="90"/>
      <c r="OD20" s="90"/>
      <c r="OE20" s="90"/>
      <c r="OF20" s="90"/>
      <c r="OG20" s="90"/>
      <c r="OH20" s="90"/>
      <c r="OI20" s="90"/>
      <c r="OJ20" s="90"/>
      <c r="OK20" s="90"/>
      <c r="OL20" s="90"/>
      <c r="OM20" s="90"/>
      <c r="ON20" s="90"/>
      <c r="OO20" s="90"/>
      <c r="OP20" s="90"/>
      <c r="OQ20" s="90"/>
      <c r="OR20" s="90"/>
      <c r="OS20" s="90"/>
      <c r="OT20" s="90"/>
      <c r="OU20" s="90"/>
      <c r="OV20" s="90"/>
      <c r="OW20" s="90"/>
      <c r="OX20" s="90"/>
      <c r="OY20" s="90"/>
      <c r="OZ20" s="90"/>
      <c r="PA20" s="90"/>
      <c r="PB20" s="90"/>
      <c r="PC20" s="90"/>
      <c r="PD20" s="90"/>
      <c r="PE20" s="90"/>
      <c r="PF20" s="90"/>
      <c r="PG20" s="90"/>
      <c r="PH20" s="90"/>
      <c r="PI20" s="90"/>
      <c r="PJ20" s="90"/>
      <c r="PK20" s="90"/>
      <c r="PL20" s="90"/>
      <c r="PM20" s="90"/>
      <c r="PN20" s="90"/>
      <c r="PO20" s="90"/>
      <c r="PP20" s="90"/>
      <c r="PQ20" s="90"/>
      <c r="PR20" s="90"/>
      <c r="PS20" s="90"/>
      <c r="PT20" s="90"/>
      <c r="PU20" s="90"/>
      <c r="PV20" s="90"/>
      <c r="PW20" s="90"/>
      <c r="PX20" s="90"/>
      <c r="PY20" s="90"/>
      <c r="PZ20" s="90"/>
      <c r="QA20" s="90"/>
      <c r="QB20" s="90"/>
      <c r="QC20" s="90"/>
      <c r="QD20" s="90"/>
      <c r="QE20" s="90"/>
      <c r="QF20" s="90"/>
      <c r="QG20" s="90"/>
      <c r="QH20" s="90"/>
      <c r="QI20" s="90"/>
      <c r="QJ20" s="90"/>
      <c r="QK20" s="90"/>
      <c r="QL20" s="90"/>
      <c r="QM20" s="90"/>
      <c r="QN20" s="90"/>
      <c r="QO20" s="90"/>
      <c r="QP20" s="90"/>
      <c r="QQ20" s="90"/>
      <c r="QR20" s="90"/>
      <c r="QS20" s="90"/>
      <c r="QT20" s="90"/>
      <c r="QU20" s="90"/>
      <c r="QV20" s="90"/>
      <c r="QW20" s="90"/>
      <c r="QX20" s="90"/>
      <c r="QY20" s="90"/>
      <c r="QZ20" s="90"/>
      <c r="RA20" s="90"/>
      <c r="RB20" s="90"/>
      <c r="RC20" s="90"/>
      <c r="RD20" s="90"/>
      <c r="RE20" s="90"/>
      <c r="RF20" s="90"/>
      <c r="RG20" s="90"/>
      <c r="RH20" s="90"/>
      <c r="RI20" s="90"/>
      <c r="RJ20" s="90"/>
      <c r="RK20" s="90"/>
      <c r="RL20" s="90"/>
      <c r="RM20" s="90"/>
      <c r="RN20" s="90"/>
      <c r="RO20" s="90"/>
      <c r="RP20" s="90"/>
      <c r="RQ20" s="90"/>
      <c r="RR20" s="90"/>
      <c r="RS20" s="90"/>
      <c r="RT20" s="90"/>
      <c r="RU20" s="90"/>
      <c r="RV20" s="90"/>
      <c r="RW20" s="90"/>
      <c r="RX20" s="90"/>
      <c r="RY20" s="90"/>
      <c r="RZ20" s="90"/>
      <c r="SA20" s="90"/>
      <c r="SB20" s="90"/>
      <c r="SC20" s="90"/>
      <c r="SD20" s="90"/>
      <c r="SE20" s="90"/>
      <c r="SF20" s="90"/>
      <c r="SG20" s="90"/>
      <c r="SH20" s="90"/>
      <c r="SI20" s="90"/>
      <c r="SJ20" s="90"/>
      <c r="SK20" s="90"/>
      <c r="SL20" s="90"/>
      <c r="SM20" s="90"/>
      <c r="SN20" s="90"/>
      <c r="SO20" s="90"/>
      <c r="SP20" s="90"/>
      <c r="SQ20" s="90"/>
      <c r="SR20" s="90"/>
      <c r="SS20" s="90"/>
      <c r="ST20" s="90"/>
      <c r="SU20" s="90"/>
      <c r="SV20" s="90"/>
      <c r="SW20" s="90"/>
      <c r="SX20" s="90"/>
      <c r="SY20" s="90"/>
      <c r="SZ20" s="90"/>
      <c r="TA20" s="90"/>
      <c r="TB20" s="90"/>
      <c r="TC20" s="90"/>
      <c r="TD20" s="90"/>
      <c r="TE20" s="90"/>
      <c r="TF20" s="90"/>
      <c r="TG20" s="90"/>
      <c r="TH20" s="90"/>
      <c r="TI20" s="90"/>
      <c r="TJ20" s="90"/>
      <c r="TK20" s="90"/>
      <c r="TL20" s="90"/>
      <c r="TM20" s="90"/>
      <c r="TN20" s="90"/>
      <c r="TO20" s="90"/>
      <c r="TP20" s="90"/>
      <c r="TQ20" s="90"/>
      <c r="TR20" s="90"/>
      <c r="TS20" s="90"/>
      <c r="TT20" s="90"/>
      <c r="TU20" s="90"/>
      <c r="TV20" s="90"/>
      <c r="TW20" s="90"/>
      <c r="TX20" s="90"/>
      <c r="TY20" s="90"/>
      <c r="TZ20" s="90"/>
      <c r="UA20" s="90"/>
      <c r="UB20" s="90"/>
      <c r="UC20" s="90"/>
      <c r="UD20" s="90"/>
      <c r="UE20" s="90"/>
      <c r="UF20" s="90"/>
      <c r="UG20" s="90"/>
      <c r="UH20" s="90"/>
      <c r="UI20" s="90"/>
      <c r="UJ20" s="90"/>
      <c r="UK20" s="90"/>
      <c r="UL20" s="90"/>
      <c r="UM20" s="90"/>
      <c r="UN20" s="90"/>
      <c r="UO20" s="90"/>
      <c r="UP20" s="90"/>
      <c r="UQ20" s="90"/>
      <c r="UR20" s="90"/>
      <c r="US20" s="90"/>
      <c r="UT20" s="90"/>
      <c r="UU20" s="90"/>
      <c r="UV20" s="90"/>
      <c r="UW20" s="90"/>
      <c r="UX20" s="90"/>
      <c r="UY20" s="90"/>
      <c r="UZ20" s="90"/>
      <c r="VA20" s="90"/>
      <c r="VB20" s="90"/>
      <c r="VC20" s="90"/>
      <c r="VD20" s="90"/>
      <c r="VE20" s="90"/>
      <c r="VF20" s="90"/>
      <c r="VG20" s="90"/>
      <c r="VH20" s="90"/>
      <c r="VI20" s="90"/>
      <c r="VJ20" s="90"/>
      <c r="VK20" s="90"/>
      <c r="VL20" s="90"/>
      <c r="VM20" s="90"/>
      <c r="VN20" s="90"/>
      <c r="VO20" s="90"/>
      <c r="VP20" s="90"/>
      <c r="VQ20" s="90"/>
      <c r="VR20" s="90"/>
      <c r="VS20" s="90"/>
      <c r="VT20" s="90"/>
      <c r="VU20" s="90"/>
      <c r="VV20" s="90"/>
      <c r="VW20" s="90"/>
      <c r="VX20" s="90"/>
      <c r="VY20" s="90"/>
      <c r="VZ20" s="90"/>
      <c r="WA20" s="90"/>
      <c r="WB20" s="90"/>
      <c r="WC20" s="90"/>
      <c r="WD20" s="90"/>
      <c r="WE20" s="90"/>
      <c r="WF20" s="90"/>
      <c r="WG20" s="90"/>
      <c r="WH20" s="90"/>
      <c r="WI20" s="90"/>
      <c r="WJ20" s="90"/>
      <c r="WK20" s="90"/>
      <c r="WL20" s="90"/>
      <c r="WM20" s="90"/>
      <c r="WN20" s="90"/>
      <c r="WO20" s="90"/>
      <c r="WP20" s="90"/>
      <c r="WQ20" s="90"/>
      <c r="WR20" s="90"/>
      <c r="WS20" s="90"/>
      <c r="WT20" s="90"/>
      <c r="WU20" s="90"/>
      <c r="WV20" s="90"/>
      <c r="WW20" s="90"/>
      <c r="WX20" s="90"/>
      <c r="WY20" s="90"/>
      <c r="WZ20" s="90"/>
      <c r="XA20" s="90"/>
      <c r="XB20" s="90"/>
      <c r="XC20" s="90"/>
      <c r="XD20" s="90"/>
      <c r="XE20" s="90"/>
      <c r="XF20" s="90"/>
      <c r="XG20" s="90"/>
      <c r="XH20" s="90"/>
      <c r="XI20" s="90"/>
      <c r="XJ20" s="90"/>
      <c r="XK20" s="90"/>
      <c r="XL20" s="90"/>
      <c r="XM20" s="90"/>
      <c r="XN20" s="90"/>
      <c r="XO20" s="90"/>
      <c r="XP20" s="90"/>
      <c r="XQ20" s="90"/>
      <c r="XR20" s="90"/>
      <c r="XS20" s="90"/>
      <c r="XT20" s="90"/>
      <c r="XU20" s="90"/>
      <c r="XV20" s="90"/>
      <c r="XW20" s="90"/>
      <c r="XX20" s="90"/>
      <c r="XY20" s="90"/>
      <c r="XZ20" s="90"/>
      <c r="YA20" s="90"/>
      <c r="YB20" s="90"/>
      <c r="YC20" s="90"/>
      <c r="YD20" s="90"/>
      <c r="YE20" s="90"/>
      <c r="YF20" s="90"/>
      <c r="YG20" s="90"/>
      <c r="YH20" s="90"/>
      <c r="YI20" s="90"/>
      <c r="YJ20" s="90"/>
      <c r="YK20" s="90"/>
      <c r="YL20" s="90"/>
      <c r="YM20" s="90"/>
      <c r="YN20" s="90"/>
      <c r="YO20" s="90"/>
      <c r="YP20" s="90"/>
      <c r="YQ20" s="90"/>
      <c r="YR20" s="90"/>
      <c r="YS20" s="90"/>
      <c r="YT20" s="90"/>
      <c r="YU20" s="90"/>
      <c r="YV20" s="90"/>
      <c r="YW20" s="90"/>
      <c r="YX20" s="90"/>
      <c r="YY20" s="90"/>
      <c r="YZ20" s="90"/>
      <c r="ZA20" s="90"/>
      <c r="ZB20" s="90"/>
      <c r="ZC20" s="90"/>
      <c r="ZD20" s="90"/>
      <c r="ZE20" s="90"/>
      <c r="ZF20" s="90"/>
      <c r="ZG20" s="90"/>
      <c r="ZH20" s="90"/>
      <c r="ZI20" s="90"/>
      <c r="ZJ20" s="90"/>
      <c r="ZK20" s="90"/>
      <c r="ZL20" s="90"/>
      <c r="ZM20" s="90"/>
      <c r="ZN20" s="90"/>
      <c r="ZO20" s="90"/>
      <c r="ZP20" s="90"/>
      <c r="ZQ20" s="90"/>
      <c r="ZR20" s="90"/>
      <c r="ZS20" s="90"/>
      <c r="ZT20" s="90"/>
      <c r="ZU20" s="90"/>
      <c r="ZV20" s="90"/>
      <c r="ZW20" s="90"/>
      <c r="ZX20" s="90"/>
      <c r="ZY20" s="90"/>
      <c r="ZZ20" s="90"/>
      <c r="AAA20" s="90"/>
      <c r="AAB20" s="90"/>
      <c r="AAC20" s="90"/>
      <c r="AAD20" s="90"/>
      <c r="AAE20" s="90"/>
      <c r="AAF20" s="90"/>
      <c r="AAG20" s="90"/>
      <c r="AAH20" s="90"/>
      <c r="AAI20" s="90"/>
      <c r="AAJ20" s="90"/>
      <c r="AAK20" s="90"/>
      <c r="AAL20" s="90"/>
      <c r="AAM20" s="90"/>
      <c r="AAN20" s="90"/>
      <c r="AAO20" s="90"/>
      <c r="AAP20" s="90"/>
      <c r="AAQ20" s="90"/>
      <c r="AAR20" s="90"/>
      <c r="AAS20" s="90"/>
      <c r="AAT20" s="90"/>
      <c r="AAU20" s="90"/>
      <c r="AAV20" s="90"/>
      <c r="AAW20" s="90"/>
      <c r="AAX20" s="90"/>
      <c r="AAY20" s="90"/>
      <c r="AAZ20" s="90"/>
      <c r="ABA20" s="90"/>
      <c r="ABB20" s="90"/>
      <c r="ABC20" s="90"/>
      <c r="ABD20" s="90"/>
      <c r="ABE20" s="90"/>
      <c r="ABF20" s="90"/>
      <c r="ABG20" s="90"/>
      <c r="ABH20" s="90"/>
      <c r="ABI20" s="90"/>
      <c r="ABJ20" s="90"/>
      <c r="ABK20" s="90"/>
      <c r="ABL20" s="90"/>
      <c r="ABM20" s="90"/>
      <c r="ABN20" s="90"/>
      <c r="ABO20" s="90"/>
      <c r="ABP20" s="90"/>
      <c r="ABQ20" s="90"/>
      <c r="ABR20" s="90"/>
      <c r="ABS20" s="90"/>
      <c r="ABT20" s="90"/>
      <c r="ABU20" s="90"/>
      <c r="ABV20" s="90"/>
      <c r="ABW20" s="90"/>
      <c r="ABX20" s="90"/>
      <c r="ABY20" s="90"/>
      <c r="ABZ20" s="90"/>
      <c r="ACA20" s="90"/>
      <c r="ACB20" s="90"/>
      <c r="ACC20" s="90"/>
      <c r="ACD20" s="90"/>
      <c r="ACE20" s="90"/>
      <c r="ACF20" s="90"/>
      <c r="ACG20" s="90"/>
      <c r="ACH20" s="90"/>
      <c r="ACI20" s="90"/>
      <c r="ACJ20" s="90"/>
      <c r="ACK20" s="90"/>
      <c r="ACL20" s="90"/>
      <c r="ACM20" s="90"/>
      <c r="ACN20" s="90"/>
      <c r="ACO20" s="90"/>
      <c r="ACP20" s="90"/>
      <c r="ACQ20" s="90"/>
      <c r="ACR20" s="90"/>
      <c r="ACS20" s="90"/>
      <c r="ACT20" s="90"/>
      <c r="ACU20" s="90"/>
      <c r="ACV20" s="90"/>
      <c r="ACW20" s="90"/>
      <c r="ACX20" s="90"/>
      <c r="ACY20" s="90"/>
      <c r="ACZ20" s="90"/>
      <c r="ADA20" s="90"/>
      <c r="ADB20" s="90"/>
      <c r="ADC20" s="90"/>
      <c r="ADD20" s="90"/>
      <c r="ADE20" s="90"/>
      <c r="ADF20" s="90"/>
      <c r="ADG20" s="90"/>
      <c r="ADH20" s="90"/>
      <c r="ADI20" s="90"/>
      <c r="ADJ20" s="90"/>
      <c r="ADK20" s="90"/>
      <c r="ADL20" s="90"/>
      <c r="ADM20" s="90"/>
      <c r="ADN20" s="90"/>
      <c r="ADO20" s="90"/>
      <c r="ADP20" s="90"/>
      <c r="ADQ20" s="90"/>
      <c r="ADR20" s="90"/>
      <c r="ADS20" s="90"/>
      <c r="ADT20" s="90"/>
      <c r="ADU20" s="90"/>
      <c r="ADV20" s="90"/>
      <c r="ADW20" s="90"/>
      <c r="ADX20" s="90"/>
      <c r="ADY20" s="90"/>
      <c r="ADZ20" s="90"/>
      <c r="AEA20" s="90"/>
      <c r="AEB20" s="90"/>
      <c r="AEC20" s="90"/>
      <c r="AED20" s="90"/>
      <c r="AEE20" s="90"/>
      <c r="AEF20" s="90"/>
      <c r="AEG20" s="90"/>
      <c r="AEH20" s="90"/>
      <c r="AEI20" s="90"/>
      <c r="AEJ20" s="90"/>
      <c r="AEK20" s="90"/>
      <c r="AEL20" s="90"/>
      <c r="AEM20" s="90"/>
      <c r="AEN20" s="90"/>
      <c r="AEO20" s="90"/>
      <c r="AEP20" s="90"/>
      <c r="AEQ20" s="90"/>
      <c r="AER20" s="90"/>
      <c r="AES20" s="90"/>
      <c r="AET20" s="90"/>
      <c r="AEU20" s="90"/>
      <c r="AEV20" s="90"/>
      <c r="AEW20" s="90"/>
      <c r="AEX20" s="90"/>
      <c r="AEY20" s="90"/>
      <c r="AEZ20" s="90"/>
      <c r="AFA20" s="90"/>
      <c r="AFB20" s="90"/>
      <c r="AFC20" s="90"/>
      <c r="AFD20" s="90"/>
      <c r="AFE20" s="90"/>
      <c r="AFF20" s="90"/>
      <c r="AFG20" s="90"/>
      <c r="AFH20" s="90"/>
      <c r="AFI20" s="90"/>
      <c r="AFJ20" s="90"/>
      <c r="AFK20" s="90"/>
      <c r="AFL20" s="90"/>
      <c r="AFM20" s="90"/>
      <c r="AFN20" s="90"/>
      <c r="AFO20" s="90"/>
      <c r="AFP20" s="90"/>
      <c r="AFQ20" s="90"/>
      <c r="AFR20" s="90"/>
      <c r="AFS20" s="90"/>
      <c r="AFT20" s="90"/>
      <c r="AFU20" s="90"/>
      <c r="AFV20" s="90"/>
      <c r="AFW20" s="90"/>
      <c r="AFX20" s="90"/>
      <c r="AFY20" s="90"/>
      <c r="AFZ20" s="90"/>
      <c r="AGA20" s="90"/>
      <c r="AGB20" s="90"/>
      <c r="AGC20" s="90"/>
      <c r="AGD20" s="90"/>
      <c r="AGE20" s="90"/>
      <c r="AGF20" s="90"/>
      <c r="AGG20" s="90"/>
      <c r="AGH20" s="90"/>
      <c r="AGI20" s="90"/>
      <c r="AGJ20" s="90"/>
      <c r="AGK20" s="90"/>
      <c r="AGL20" s="90"/>
      <c r="AGM20" s="90"/>
      <c r="AGN20" s="90"/>
      <c r="AGO20" s="90"/>
      <c r="AGP20" s="90"/>
      <c r="AGQ20" s="90"/>
      <c r="AGR20" s="90"/>
      <c r="AGS20" s="90"/>
      <c r="AGT20" s="90"/>
      <c r="AGU20" s="90"/>
      <c r="AGV20" s="90"/>
      <c r="AGW20" s="90"/>
      <c r="AGX20" s="90"/>
      <c r="AGY20" s="90"/>
      <c r="AGZ20" s="90"/>
      <c r="AHA20" s="90"/>
      <c r="AHB20" s="90"/>
      <c r="AHC20" s="90"/>
      <c r="AHD20" s="90"/>
      <c r="AHE20" s="90"/>
      <c r="AHF20" s="90"/>
      <c r="AHG20" s="90"/>
      <c r="AHH20" s="90"/>
      <c r="AHI20" s="90"/>
      <c r="AHJ20" s="90"/>
      <c r="AHK20" s="90"/>
      <c r="AHL20" s="90"/>
      <c r="AHM20" s="90"/>
      <c r="AHN20" s="90"/>
      <c r="AHO20" s="90"/>
      <c r="AHP20" s="90"/>
      <c r="AHQ20" s="90"/>
      <c r="AHR20" s="90"/>
      <c r="AHS20" s="90"/>
      <c r="AHT20" s="90"/>
      <c r="AHU20" s="90"/>
      <c r="AHV20" s="90"/>
      <c r="AHW20" s="90"/>
      <c r="AHX20" s="90"/>
      <c r="AHY20" s="90"/>
      <c r="AHZ20" s="90"/>
      <c r="AIA20" s="90"/>
      <c r="AIB20" s="90"/>
      <c r="AIC20" s="90"/>
      <c r="AID20" s="90"/>
      <c r="AIE20" s="90"/>
      <c r="AIF20" s="90"/>
      <c r="AIG20" s="90"/>
      <c r="AIH20" s="90"/>
      <c r="AII20" s="90"/>
      <c r="AIJ20" s="90"/>
      <c r="AIK20" s="90"/>
      <c r="AIL20" s="90"/>
      <c r="AIM20" s="90"/>
      <c r="AIN20" s="90"/>
      <c r="AIO20" s="90"/>
      <c r="AIP20" s="90"/>
      <c r="AIQ20" s="90"/>
      <c r="AIR20" s="90"/>
      <c r="AIS20" s="90"/>
      <c r="AIT20" s="90"/>
      <c r="AIU20" s="90"/>
      <c r="AIV20" s="90"/>
      <c r="AIW20" s="90"/>
      <c r="AIX20" s="90"/>
      <c r="AIY20" s="90"/>
      <c r="AIZ20" s="90"/>
      <c r="AJA20" s="90"/>
      <c r="AJB20" s="90"/>
      <c r="AJC20" s="90"/>
      <c r="AJD20" s="90"/>
      <c r="AJE20" s="90"/>
      <c r="AJF20" s="90"/>
      <c r="AJG20" s="90"/>
      <c r="AJH20" s="90"/>
      <c r="AJI20" s="90"/>
      <c r="AJJ20" s="90"/>
      <c r="AJK20" s="90"/>
      <c r="AJL20" s="90"/>
      <c r="AJM20" s="90"/>
      <c r="AJN20" s="90"/>
      <c r="AJO20" s="90"/>
      <c r="AJP20" s="90"/>
      <c r="AJQ20" s="90"/>
      <c r="AJR20" s="90"/>
      <c r="AJS20" s="90"/>
      <c r="AJT20" s="90"/>
      <c r="AJU20" s="90"/>
      <c r="AJV20" s="90"/>
      <c r="AJW20" s="90"/>
      <c r="AJX20" s="90"/>
      <c r="AJY20" s="90"/>
      <c r="AJZ20" s="90"/>
      <c r="AKA20" s="90"/>
      <c r="AKB20" s="90"/>
      <c r="AKC20" s="90"/>
      <c r="AKD20" s="90"/>
      <c r="AKE20" s="90"/>
      <c r="AKF20" s="90"/>
      <c r="AKG20" s="90"/>
      <c r="AKH20" s="90"/>
      <c r="AKI20" s="90"/>
      <c r="AKJ20" s="90"/>
      <c r="AKK20" s="90"/>
      <c r="AKL20" s="90"/>
      <c r="AKM20" s="90"/>
      <c r="AKN20" s="90"/>
      <c r="AKO20" s="90"/>
      <c r="AKP20" s="90"/>
      <c r="AKQ20" s="90"/>
      <c r="AKR20" s="90"/>
      <c r="AKS20" s="90"/>
      <c r="AKT20" s="90"/>
      <c r="AKU20" s="90"/>
      <c r="AKV20" s="90"/>
      <c r="AKW20" s="90"/>
      <c r="AKX20" s="90"/>
      <c r="AKY20" s="90"/>
      <c r="AKZ20" s="90"/>
      <c r="ALA20" s="90"/>
      <c r="ALB20" s="90"/>
      <c r="ALC20" s="90"/>
      <c r="ALD20" s="90"/>
      <c r="ALE20" s="90"/>
      <c r="ALF20" s="90"/>
      <c r="ALG20" s="90"/>
      <c r="ALH20" s="90"/>
      <c r="ALI20" s="90"/>
      <c r="ALJ20" s="90"/>
      <c r="ALK20" s="90"/>
      <c r="ALL20" s="90"/>
      <c r="ALM20" s="90"/>
      <c r="ALN20" s="90"/>
      <c r="ALO20" s="90"/>
      <c r="ALP20" s="90"/>
      <c r="ALQ20" s="90"/>
      <c r="ALR20" s="90"/>
      <c r="ALS20" s="90"/>
      <c r="ALT20" s="90"/>
      <c r="ALU20" s="90"/>
      <c r="ALV20" s="90"/>
      <c r="ALW20" s="90"/>
      <c r="ALX20" s="90"/>
      <c r="ALY20" s="90"/>
      <c r="ALZ20" s="90"/>
      <c r="AMA20" s="90"/>
      <c r="AMB20" s="90"/>
      <c r="AMC20" s="90"/>
      <c r="AMD20" s="90"/>
      <c r="AME20" s="90"/>
      <c r="AMF20" s="90"/>
      <c r="AMG20" s="90"/>
      <c r="AMH20" s="90"/>
      <c r="AMI20" s="90"/>
      <c r="AMJ20" s="90"/>
    </row>
    <row r="21" spans="1:1024" ht="15.75" x14ac:dyDescent="0.25">
      <c r="A21" s="110" t="s">
        <v>137</v>
      </c>
      <c r="B21" s="111"/>
      <c r="C21" s="112"/>
      <c r="D21" s="90"/>
      <c r="E21" s="87"/>
      <c r="F21" s="88"/>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c r="BZ21" s="90"/>
      <c r="CA21" s="90"/>
      <c r="CB21" s="90"/>
      <c r="CC21" s="90"/>
      <c r="CD21" s="90"/>
      <c r="CE21" s="90"/>
      <c r="CF21" s="90"/>
      <c r="CG21" s="90"/>
      <c r="CH21" s="90"/>
      <c r="CI21" s="90"/>
      <c r="CJ21" s="90"/>
      <c r="CK21" s="90"/>
      <c r="CL21" s="90"/>
      <c r="CM21" s="90"/>
      <c r="CN21" s="90"/>
      <c r="CO21" s="90"/>
      <c r="CP21" s="90"/>
      <c r="CQ21" s="90"/>
      <c r="CR21" s="90"/>
      <c r="CS21" s="90"/>
      <c r="CT21" s="90"/>
      <c r="CU21" s="90"/>
      <c r="CV21" s="90"/>
      <c r="CW21" s="90"/>
      <c r="CX21" s="90"/>
      <c r="CY21" s="90"/>
      <c r="CZ21" s="90"/>
      <c r="DA21" s="90"/>
      <c r="DB21" s="90"/>
      <c r="DC21" s="90"/>
      <c r="DD21" s="90"/>
      <c r="DE21" s="90"/>
      <c r="DF21" s="90"/>
      <c r="DG21" s="90"/>
      <c r="DH21" s="90"/>
      <c r="DI21" s="90"/>
      <c r="DJ21" s="90"/>
      <c r="DK21" s="90"/>
      <c r="DL21" s="90"/>
      <c r="DM21" s="90"/>
      <c r="DN21" s="90"/>
      <c r="DO21" s="90"/>
      <c r="DP21" s="90"/>
      <c r="DQ21" s="90"/>
      <c r="DR21" s="90"/>
      <c r="DS21" s="90"/>
      <c r="DT21" s="90"/>
      <c r="DU21" s="90"/>
      <c r="DV21" s="90"/>
      <c r="DW21" s="90"/>
      <c r="DX21" s="90"/>
      <c r="DY21" s="90"/>
      <c r="DZ21" s="90"/>
      <c r="EA21" s="90"/>
      <c r="EB21" s="90"/>
      <c r="EC21" s="90"/>
      <c r="ED21" s="90"/>
      <c r="EE21" s="90"/>
      <c r="EF21" s="90"/>
      <c r="EG21" s="90"/>
      <c r="EH21" s="90"/>
      <c r="EI21" s="90"/>
      <c r="EJ21" s="90"/>
      <c r="EK21" s="90"/>
      <c r="EL21" s="90"/>
      <c r="EM21" s="90"/>
      <c r="EN21" s="90"/>
      <c r="EO21" s="90"/>
      <c r="EP21" s="90"/>
      <c r="EQ21" s="90"/>
      <c r="ER21" s="90"/>
      <c r="ES21" s="90"/>
      <c r="ET21" s="90"/>
      <c r="EU21" s="90"/>
      <c r="EV21" s="90"/>
      <c r="EW21" s="90"/>
      <c r="EX21" s="90"/>
      <c r="EY21" s="90"/>
      <c r="EZ21" s="90"/>
      <c r="FA21" s="90"/>
      <c r="FB21" s="90"/>
      <c r="FC21" s="90"/>
      <c r="FD21" s="90"/>
      <c r="FE21" s="90"/>
      <c r="FF21" s="90"/>
      <c r="FG21" s="90"/>
      <c r="FH21" s="90"/>
      <c r="FI21" s="90"/>
      <c r="FJ21" s="90"/>
      <c r="FK21" s="90"/>
      <c r="FL21" s="90"/>
      <c r="FM21" s="90"/>
      <c r="FN21" s="90"/>
      <c r="FO21" s="90"/>
      <c r="FP21" s="90"/>
      <c r="FQ21" s="90"/>
      <c r="FR21" s="90"/>
      <c r="FS21" s="90"/>
      <c r="FT21" s="90"/>
      <c r="FU21" s="90"/>
      <c r="FV21" s="90"/>
      <c r="FW21" s="90"/>
      <c r="FX21" s="90"/>
      <c r="FY21" s="90"/>
      <c r="FZ21" s="90"/>
      <c r="GA21" s="90"/>
      <c r="GB21" s="90"/>
      <c r="GC21" s="90"/>
      <c r="GD21" s="90"/>
      <c r="GE21" s="90"/>
      <c r="GF21" s="90"/>
      <c r="GG21" s="90"/>
      <c r="GH21" s="90"/>
      <c r="GI21" s="90"/>
      <c r="GJ21" s="90"/>
      <c r="GK21" s="90"/>
      <c r="GL21" s="90"/>
      <c r="GM21" s="90"/>
      <c r="GN21" s="90"/>
      <c r="GO21" s="90"/>
      <c r="GP21" s="90"/>
      <c r="GQ21" s="90"/>
      <c r="GR21" s="90"/>
      <c r="GS21" s="90"/>
      <c r="GT21" s="90"/>
      <c r="GU21" s="90"/>
      <c r="GV21" s="90"/>
      <c r="GW21" s="90"/>
      <c r="GX21" s="90"/>
      <c r="GY21" s="90"/>
      <c r="GZ21" s="90"/>
      <c r="HA21" s="90"/>
      <c r="HB21" s="90"/>
      <c r="HC21" s="90"/>
      <c r="HD21" s="90"/>
      <c r="HE21" s="90"/>
      <c r="HF21" s="90"/>
      <c r="HG21" s="90"/>
      <c r="HH21" s="90"/>
      <c r="HI21" s="90"/>
      <c r="HJ21" s="90"/>
      <c r="HK21" s="90"/>
      <c r="HL21" s="90"/>
      <c r="HM21" s="90"/>
      <c r="HN21" s="90"/>
      <c r="HO21" s="90"/>
      <c r="HP21" s="90"/>
      <c r="HQ21" s="90"/>
      <c r="HR21" s="90"/>
      <c r="HS21" s="90"/>
      <c r="HT21" s="90"/>
      <c r="HU21" s="90"/>
      <c r="HV21" s="90"/>
      <c r="HW21" s="90"/>
      <c r="HX21" s="90"/>
      <c r="HY21" s="90"/>
      <c r="HZ21" s="90"/>
      <c r="IA21" s="90"/>
      <c r="IB21" s="90"/>
      <c r="IC21" s="90"/>
      <c r="ID21" s="90"/>
      <c r="IE21" s="90"/>
      <c r="IF21" s="90"/>
      <c r="IG21" s="90"/>
      <c r="IH21" s="90"/>
      <c r="II21" s="90"/>
      <c r="IJ21" s="90"/>
      <c r="IK21" s="90"/>
      <c r="IL21" s="90"/>
      <c r="IM21" s="90"/>
      <c r="IN21" s="90"/>
      <c r="IO21" s="90"/>
      <c r="IP21" s="90"/>
      <c r="IQ21" s="90"/>
      <c r="IR21" s="90"/>
      <c r="IS21" s="90"/>
      <c r="IT21" s="90"/>
      <c r="IU21" s="90"/>
      <c r="IV21" s="90"/>
      <c r="IW21" s="90"/>
      <c r="IX21" s="90"/>
      <c r="IY21" s="90"/>
      <c r="IZ21" s="90"/>
      <c r="JA21" s="90"/>
      <c r="JB21" s="90"/>
      <c r="JC21" s="90"/>
      <c r="JD21" s="90"/>
      <c r="JE21" s="90"/>
      <c r="JF21" s="90"/>
      <c r="JG21" s="90"/>
      <c r="JH21" s="90"/>
      <c r="JI21" s="90"/>
      <c r="JJ21" s="90"/>
      <c r="JK21" s="90"/>
      <c r="JL21" s="90"/>
      <c r="JM21" s="90"/>
      <c r="JN21" s="90"/>
      <c r="JO21" s="90"/>
      <c r="JP21" s="90"/>
      <c r="JQ21" s="90"/>
      <c r="JR21" s="90"/>
      <c r="JS21" s="90"/>
      <c r="JT21" s="90"/>
      <c r="JU21" s="90"/>
      <c r="JV21" s="90"/>
      <c r="JW21" s="90"/>
      <c r="JX21" s="90"/>
      <c r="JY21" s="90"/>
      <c r="JZ21" s="90"/>
      <c r="KA21" s="90"/>
      <c r="KB21" s="90"/>
      <c r="KC21" s="90"/>
      <c r="KD21" s="90"/>
      <c r="KE21" s="90"/>
      <c r="KF21" s="90"/>
      <c r="KG21" s="90"/>
      <c r="KH21" s="90"/>
      <c r="KI21" s="90"/>
      <c r="KJ21" s="90"/>
      <c r="KK21" s="90"/>
      <c r="KL21" s="90"/>
      <c r="KM21" s="90"/>
      <c r="KN21" s="90"/>
      <c r="KO21" s="90"/>
      <c r="KP21" s="90"/>
      <c r="KQ21" s="90"/>
      <c r="KR21" s="90"/>
      <c r="KS21" s="90"/>
      <c r="KT21" s="90"/>
      <c r="KU21" s="90"/>
      <c r="KV21" s="90"/>
      <c r="KW21" s="90"/>
      <c r="KX21" s="90"/>
      <c r="KY21" s="90"/>
      <c r="KZ21" s="90"/>
      <c r="LA21" s="90"/>
      <c r="LB21" s="90"/>
      <c r="LC21" s="90"/>
      <c r="LD21" s="90"/>
      <c r="LE21" s="90"/>
      <c r="LF21" s="90"/>
      <c r="LG21" s="90"/>
      <c r="LH21" s="90"/>
      <c r="LI21" s="90"/>
      <c r="LJ21" s="90"/>
      <c r="LK21" s="90"/>
      <c r="LL21" s="90"/>
      <c r="LM21" s="90"/>
      <c r="LN21" s="90"/>
      <c r="LO21" s="90"/>
      <c r="LP21" s="90"/>
      <c r="LQ21" s="90"/>
      <c r="LR21" s="90"/>
      <c r="LS21" s="90"/>
      <c r="LT21" s="90"/>
      <c r="LU21" s="90"/>
      <c r="LV21" s="90"/>
      <c r="LW21" s="90"/>
      <c r="LX21" s="90"/>
      <c r="LY21" s="90"/>
      <c r="LZ21" s="90"/>
      <c r="MA21" s="90"/>
      <c r="MB21" s="90"/>
      <c r="MC21" s="90"/>
      <c r="MD21" s="90"/>
      <c r="ME21" s="90"/>
      <c r="MF21" s="90"/>
      <c r="MG21" s="90"/>
      <c r="MH21" s="90"/>
      <c r="MI21" s="90"/>
      <c r="MJ21" s="90"/>
      <c r="MK21" s="90"/>
      <c r="ML21" s="90"/>
      <c r="MM21" s="90"/>
      <c r="MN21" s="90"/>
      <c r="MO21" s="90"/>
      <c r="MP21" s="90"/>
      <c r="MQ21" s="90"/>
      <c r="MR21" s="90"/>
      <c r="MS21" s="90"/>
      <c r="MT21" s="90"/>
      <c r="MU21" s="90"/>
      <c r="MV21" s="90"/>
      <c r="MW21" s="90"/>
      <c r="MX21" s="90"/>
      <c r="MY21" s="90"/>
      <c r="MZ21" s="90"/>
      <c r="NA21" s="90"/>
      <c r="NB21" s="90"/>
      <c r="NC21" s="90"/>
      <c r="ND21" s="90"/>
      <c r="NE21" s="90"/>
      <c r="NF21" s="90"/>
      <c r="NG21" s="90"/>
      <c r="NH21" s="90"/>
      <c r="NI21" s="90"/>
      <c r="NJ21" s="90"/>
      <c r="NK21" s="90"/>
      <c r="NL21" s="90"/>
      <c r="NM21" s="90"/>
      <c r="NN21" s="90"/>
      <c r="NO21" s="90"/>
      <c r="NP21" s="90"/>
      <c r="NQ21" s="90"/>
      <c r="NR21" s="90"/>
      <c r="NS21" s="90"/>
      <c r="NT21" s="90"/>
      <c r="NU21" s="90"/>
      <c r="NV21" s="90"/>
      <c r="NW21" s="90"/>
      <c r="NX21" s="90"/>
      <c r="NY21" s="90"/>
      <c r="NZ21" s="90"/>
      <c r="OA21" s="90"/>
      <c r="OB21" s="90"/>
      <c r="OC21" s="90"/>
      <c r="OD21" s="90"/>
      <c r="OE21" s="90"/>
      <c r="OF21" s="90"/>
      <c r="OG21" s="90"/>
      <c r="OH21" s="90"/>
      <c r="OI21" s="90"/>
      <c r="OJ21" s="90"/>
      <c r="OK21" s="90"/>
      <c r="OL21" s="90"/>
      <c r="OM21" s="90"/>
      <c r="ON21" s="90"/>
      <c r="OO21" s="90"/>
      <c r="OP21" s="90"/>
      <c r="OQ21" s="90"/>
      <c r="OR21" s="90"/>
      <c r="OS21" s="90"/>
      <c r="OT21" s="90"/>
      <c r="OU21" s="90"/>
      <c r="OV21" s="90"/>
      <c r="OW21" s="90"/>
      <c r="OX21" s="90"/>
      <c r="OY21" s="90"/>
      <c r="OZ21" s="90"/>
      <c r="PA21" s="90"/>
      <c r="PB21" s="90"/>
      <c r="PC21" s="90"/>
      <c r="PD21" s="90"/>
      <c r="PE21" s="90"/>
      <c r="PF21" s="90"/>
      <c r="PG21" s="90"/>
      <c r="PH21" s="90"/>
      <c r="PI21" s="90"/>
      <c r="PJ21" s="90"/>
      <c r="PK21" s="90"/>
      <c r="PL21" s="90"/>
      <c r="PM21" s="90"/>
      <c r="PN21" s="90"/>
      <c r="PO21" s="90"/>
      <c r="PP21" s="90"/>
      <c r="PQ21" s="90"/>
      <c r="PR21" s="90"/>
      <c r="PS21" s="90"/>
      <c r="PT21" s="90"/>
      <c r="PU21" s="90"/>
      <c r="PV21" s="90"/>
      <c r="PW21" s="90"/>
      <c r="PX21" s="90"/>
      <c r="PY21" s="90"/>
      <c r="PZ21" s="90"/>
      <c r="QA21" s="90"/>
      <c r="QB21" s="90"/>
      <c r="QC21" s="90"/>
      <c r="QD21" s="90"/>
      <c r="QE21" s="90"/>
      <c r="QF21" s="90"/>
      <c r="QG21" s="90"/>
      <c r="QH21" s="90"/>
      <c r="QI21" s="90"/>
      <c r="QJ21" s="90"/>
      <c r="QK21" s="90"/>
      <c r="QL21" s="90"/>
      <c r="QM21" s="90"/>
      <c r="QN21" s="90"/>
      <c r="QO21" s="90"/>
      <c r="QP21" s="90"/>
      <c r="QQ21" s="90"/>
      <c r="QR21" s="90"/>
      <c r="QS21" s="90"/>
      <c r="QT21" s="90"/>
      <c r="QU21" s="90"/>
      <c r="QV21" s="90"/>
      <c r="QW21" s="90"/>
      <c r="QX21" s="90"/>
      <c r="QY21" s="90"/>
      <c r="QZ21" s="90"/>
      <c r="RA21" s="90"/>
      <c r="RB21" s="90"/>
      <c r="RC21" s="90"/>
      <c r="RD21" s="90"/>
      <c r="RE21" s="90"/>
      <c r="RF21" s="90"/>
      <c r="RG21" s="90"/>
      <c r="RH21" s="90"/>
      <c r="RI21" s="90"/>
      <c r="RJ21" s="90"/>
      <c r="RK21" s="90"/>
      <c r="RL21" s="90"/>
      <c r="RM21" s="90"/>
      <c r="RN21" s="90"/>
      <c r="RO21" s="90"/>
      <c r="RP21" s="90"/>
      <c r="RQ21" s="90"/>
      <c r="RR21" s="90"/>
      <c r="RS21" s="90"/>
      <c r="RT21" s="90"/>
      <c r="RU21" s="90"/>
      <c r="RV21" s="90"/>
      <c r="RW21" s="90"/>
      <c r="RX21" s="90"/>
      <c r="RY21" s="90"/>
      <c r="RZ21" s="90"/>
      <c r="SA21" s="90"/>
      <c r="SB21" s="90"/>
      <c r="SC21" s="90"/>
      <c r="SD21" s="90"/>
      <c r="SE21" s="90"/>
      <c r="SF21" s="90"/>
      <c r="SG21" s="90"/>
      <c r="SH21" s="90"/>
      <c r="SI21" s="90"/>
      <c r="SJ21" s="90"/>
      <c r="SK21" s="90"/>
      <c r="SL21" s="90"/>
      <c r="SM21" s="90"/>
      <c r="SN21" s="90"/>
      <c r="SO21" s="90"/>
      <c r="SP21" s="90"/>
      <c r="SQ21" s="90"/>
      <c r="SR21" s="90"/>
      <c r="SS21" s="90"/>
      <c r="ST21" s="90"/>
      <c r="SU21" s="90"/>
      <c r="SV21" s="90"/>
      <c r="SW21" s="90"/>
      <c r="SX21" s="90"/>
      <c r="SY21" s="90"/>
      <c r="SZ21" s="90"/>
      <c r="TA21" s="90"/>
      <c r="TB21" s="90"/>
      <c r="TC21" s="90"/>
      <c r="TD21" s="90"/>
      <c r="TE21" s="90"/>
      <c r="TF21" s="90"/>
      <c r="TG21" s="90"/>
      <c r="TH21" s="90"/>
      <c r="TI21" s="90"/>
      <c r="TJ21" s="90"/>
      <c r="TK21" s="90"/>
      <c r="TL21" s="90"/>
      <c r="TM21" s="90"/>
      <c r="TN21" s="90"/>
      <c r="TO21" s="90"/>
      <c r="TP21" s="90"/>
      <c r="TQ21" s="90"/>
      <c r="TR21" s="90"/>
      <c r="TS21" s="90"/>
      <c r="TT21" s="90"/>
      <c r="TU21" s="90"/>
      <c r="TV21" s="90"/>
      <c r="TW21" s="90"/>
      <c r="TX21" s="90"/>
      <c r="TY21" s="90"/>
      <c r="TZ21" s="90"/>
      <c r="UA21" s="90"/>
      <c r="UB21" s="90"/>
      <c r="UC21" s="90"/>
      <c r="UD21" s="90"/>
      <c r="UE21" s="90"/>
      <c r="UF21" s="90"/>
      <c r="UG21" s="90"/>
      <c r="UH21" s="90"/>
      <c r="UI21" s="90"/>
      <c r="UJ21" s="90"/>
      <c r="UK21" s="90"/>
      <c r="UL21" s="90"/>
      <c r="UM21" s="90"/>
      <c r="UN21" s="90"/>
      <c r="UO21" s="90"/>
      <c r="UP21" s="90"/>
      <c r="UQ21" s="90"/>
      <c r="UR21" s="90"/>
      <c r="US21" s="90"/>
      <c r="UT21" s="90"/>
      <c r="UU21" s="90"/>
      <c r="UV21" s="90"/>
      <c r="UW21" s="90"/>
      <c r="UX21" s="90"/>
      <c r="UY21" s="90"/>
      <c r="UZ21" s="90"/>
      <c r="VA21" s="90"/>
      <c r="VB21" s="90"/>
      <c r="VC21" s="90"/>
      <c r="VD21" s="90"/>
      <c r="VE21" s="90"/>
      <c r="VF21" s="90"/>
      <c r="VG21" s="90"/>
      <c r="VH21" s="90"/>
      <c r="VI21" s="90"/>
      <c r="VJ21" s="90"/>
      <c r="VK21" s="90"/>
      <c r="VL21" s="90"/>
      <c r="VM21" s="90"/>
      <c r="VN21" s="90"/>
      <c r="VO21" s="90"/>
      <c r="VP21" s="90"/>
      <c r="VQ21" s="90"/>
      <c r="VR21" s="90"/>
      <c r="VS21" s="90"/>
      <c r="VT21" s="90"/>
      <c r="VU21" s="90"/>
      <c r="VV21" s="90"/>
      <c r="VW21" s="90"/>
      <c r="VX21" s="90"/>
      <c r="VY21" s="90"/>
      <c r="VZ21" s="90"/>
      <c r="WA21" s="90"/>
      <c r="WB21" s="90"/>
      <c r="WC21" s="90"/>
      <c r="WD21" s="90"/>
      <c r="WE21" s="90"/>
      <c r="WF21" s="90"/>
      <c r="WG21" s="90"/>
      <c r="WH21" s="90"/>
      <c r="WI21" s="90"/>
      <c r="WJ21" s="90"/>
      <c r="WK21" s="90"/>
      <c r="WL21" s="90"/>
      <c r="WM21" s="90"/>
      <c r="WN21" s="90"/>
      <c r="WO21" s="90"/>
      <c r="WP21" s="90"/>
      <c r="WQ21" s="90"/>
      <c r="WR21" s="90"/>
      <c r="WS21" s="90"/>
      <c r="WT21" s="90"/>
      <c r="WU21" s="90"/>
      <c r="WV21" s="90"/>
      <c r="WW21" s="90"/>
      <c r="WX21" s="90"/>
      <c r="WY21" s="90"/>
      <c r="WZ21" s="90"/>
      <c r="XA21" s="90"/>
      <c r="XB21" s="90"/>
      <c r="XC21" s="90"/>
      <c r="XD21" s="90"/>
      <c r="XE21" s="90"/>
      <c r="XF21" s="90"/>
      <c r="XG21" s="90"/>
      <c r="XH21" s="90"/>
      <c r="XI21" s="90"/>
      <c r="XJ21" s="90"/>
      <c r="XK21" s="90"/>
      <c r="XL21" s="90"/>
      <c r="XM21" s="90"/>
      <c r="XN21" s="90"/>
      <c r="XO21" s="90"/>
      <c r="XP21" s="90"/>
      <c r="XQ21" s="90"/>
      <c r="XR21" s="90"/>
      <c r="XS21" s="90"/>
      <c r="XT21" s="90"/>
      <c r="XU21" s="90"/>
      <c r="XV21" s="90"/>
      <c r="XW21" s="90"/>
      <c r="XX21" s="90"/>
      <c r="XY21" s="90"/>
      <c r="XZ21" s="90"/>
      <c r="YA21" s="90"/>
      <c r="YB21" s="90"/>
      <c r="YC21" s="90"/>
      <c r="YD21" s="90"/>
      <c r="YE21" s="90"/>
      <c r="YF21" s="90"/>
      <c r="YG21" s="90"/>
      <c r="YH21" s="90"/>
      <c r="YI21" s="90"/>
      <c r="YJ21" s="90"/>
      <c r="YK21" s="90"/>
      <c r="YL21" s="90"/>
      <c r="YM21" s="90"/>
      <c r="YN21" s="90"/>
      <c r="YO21" s="90"/>
      <c r="YP21" s="90"/>
      <c r="YQ21" s="90"/>
      <c r="YR21" s="90"/>
      <c r="YS21" s="90"/>
      <c r="YT21" s="90"/>
      <c r="YU21" s="90"/>
      <c r="YV21" s="90"/>
      <c r="YW21" s="90"/>
      <c r="YX21" s="90"/>
      <c r="YY21" s="90"/>
      <c r="YZ21" s="90"/>
      <c r="ZA21" s="90"/>
      <c r="ZB21" s="90"/>
      <c r="ZC21" s="90"/>
      <c r="ZD21" s="90"/>
      <c r="ZE21" s="90"/>
      <c r="ZF21" s="90"/>
      <c r="ZG21" s="90"/>
      <c r="ZH21" s="90"/>
      <c r="ZI21" s="90"/>
      <c r="ZJ21" s="90"/>
      <c r="ZK21" s="90"/>
      <c r="ZL21" s="90"/>
      <c r="ZM21" s="90"/>
      <c r="ZN21" s="90"/>
      <c r="ZO21" s="90"/>
      <c r="ZP21" s="90"/>
      <c r="ZQ21" s="90"/>
      <c r="ZR21" s="90"/>
      <c r="ZS21" s="90"/>
      <c r="ZT21" s="90"/>
      <c r="ZU21" s="90"/>
      <c r="ZV21" s="90"/>
      <c r="ZW21" s="90"/>
      <c r="ZX21" s="90"/>
      <c r="ZY21" s="90"/>
      <c r="ZZ21" s="90"/>
      <c r="AAA21" s="90"/>
      <c r="AAB21" s="90"/>
      <c r="AAC21" s="90"/>
      <c r="AAD21" s="90"/>
      <c r="AAE21" s="90"/>
      <c r="AAF21" s="90"/>
      <c r="AAG21" s="90"/>
      <c r="AAH21" s="90"/>
      <c r="AAI21" s="90"/>
      <c r="AAJ21" s="90"/>
      <c r="AAK21" s="90"/>
      <c r="AAL21" s="90"/>
      <c r="AAM21" s="90"/>
      <c r="AAN21" s="90"/>
      <c r="AAO21" s="90"/>
      <c r="AAP21" s="90"/>
      <c r="AAQ21" s="90"/>
      <c r="AAR21" s="90"/>
      <c r="AAS21" s="90"/>
      <c r="AAT21" s="90"/>
      <c r="AAU21" s="90"/>
      <c r="AAV21" s="90"/>
      <c r="AAW21" s="90"/>
      <c r="AAX21" s="90"/>
      <c r="AAY21" s="90"/>
      <c r="AAZ21" s="90"/>
      <c r="ABA21" s="90"/>
      <c r="ABB21" s="90"/>
      <c r="ABC21" s="90"/>
      <c r="ABD21" s="90"/>
      <c r="ABE21" s="90"/>
      <c r="ABF21" s="90"/>
      <c r="ABG21" s="90"/>
      <c r="ABH21" s="90"/>
      <c r="ABI21" s="90"/>
      <c r="ABJ21" s="90"/>
      <c r="ABK21" s="90"/>
      <c r="ABL21" s="90"/>
      <c r="ABM21" s="90"/>
      <c r="ABN21" s="90"/>
      <c r="ABO21" s="90"/>
      <c r="ABP21" s="90"/>
      <c r="ABQ21" s="90"/>
      <c r="ABR21" s="90"/>
      <c r="ABS21" s="90"/>
      <c r="ABT21" s="90"/>
      <c r="ABU21" s="90"/>
      <c r="ABV21" s="90"/>
      <c r="ABW21" s="90"/>
      <c r="ABX21" s="90"/>
      <c r="ABY21" s="90"/>
      <c r="ABZ21" s="90"/>
      <c r="ACA21" s="90"/>
      <c r="ACB21" s="90"/>
      <c r="ACC21" s="90"/>
      <c r="ACD21" s="90"/>
      <c r="ACE21" s="90"/>
      <c r="ACF21" s="90"/>
      <c r="ACG21" s="90"/>
      <c r="ACH21" s="90"/>
      <c r="ACI21" s="90"/>
      <c r="ACJ21" s="90"/>
      <c r="ACK21" s="90"/>
      <c r="ACL21" s="90"/>
      <c r="ACM21" s="90"/>
      <c r="ACN21" s="90"/>
      <c r="ACO21" s="90"/>
      <c r="ACP21" s="90"/>
      <c r="ACQ21" s="90"/>
      <c r="ACR21" s="90"/>
      <c r="ACS21" s="90"/>
      <c r="ACT21" s="90"/>
      <c r="ACU21" s="90"/>
      <c r="ACV21" s="90"/>
      <c r="ACW21" s="90"/>
      <c r="ACX21" s="90"/>
      <c r="ACY21" s="90"/>
      <c r="ACZ21" s="90"/>
      <c r="ADA21" s="90"/>
      <c r="ADB21" s="90"/>
      <c r="ADC21" s="90"/>
      <c r="ADD21" s="90"/>
      <c r="ADE21" s="90"/>
      <c r="ADF21" s="90"/>
      <c r="ADG21" s="90"/>
      <c r="ADH21" s="90"/>
      <c r="ADI21" s="90"/>
      <c r="ADJ21" s="90"/>
      <c r="ADK21" s="90"/>
      <c r="ADL21" s="90"/>
      <c r="ADM21" s="90"/>
      <c r="ADN21" s="90"/>
      <c r="ADO21" s="90"/>
      <c r="ADP21" s="90"/>
      <c r="ADQ21" s="90"/>
      <c r="ADR21" s="90"/>
      <c r="ADS21" s="90"/>
      <c r="ADT21" s="90"/>
      <c r="ADU21" s="90"/>
      <c r="ADV21" s="90"/>
      <c r="ADW21" s="90"/>
      <c r="ADX21" s="90"/>
      <c r="ADY21" s="90"/>
      <c r="ADZ21" s="90"/>
      <c r="AEA21" s="90"/>
      <c r="AEB21" s="90"/>
      <c r="AEC21" s="90"/>
      <c r="AED21" s="90"/>
      <c r="AEE21" s="90"/>
      <c r="AEF21" s="90"/>
      <c r="AEG21" s="90"/>
      <c r="AEH21" s="90"/>
      <c r="AEI21" s="90"/>
      <c r="AEJ21" s="90"/>
      <c r="AEK21" s="90"/>
      <c r="AEL21" s="90"/>
      <c r="AEM21" s="90"/>
      <c r="AEN21" s="90"/>
      <c r="AEO21" s="90"/>
      <c r="AEP21" s="90"/>
      <c r="AEQ21" s="90"/>
      <c r="AER21" s="90"/>
      <c r="AES21" s="90"/>
      <c r="AET21" s="90"/>
      <c r="AEU21" s="90"/>
      <c r="AEV21" s="90"/>
      <c r="AEW21" s="90"/>
      <c r="AEX21" s="90"/>
      <c r="AEY21" s="90"/>
      <c r="AEZ21" s="90"/>
      <c r="AFA21" s="90"/>
      <c r="AFB21" s="90"/>
      <c r="AFC21" s="90"/>
      <c r="AFD21" s="90"/>
      <c r="AFE21" s="90"/>
      <c r="AFF21" s="90"/>
      <c r="AFG21" s="90"/>
      <c r="AFH21" s="90"/>
      <c r="AFI21" s="90"/>
      <c r="AFJ21" s="90"/>
      <c r="AFK21" s="90"/>
      <c r="AFL21" s="90"/>
      <c r="AFM21" s="90"/>
      <c r="AFN21" s="90"/>
      <c r="AFO21" s="90"/>
      <c r="AFP21" s="90"/>
      <c r="AFQ21" s="90"/>
      <c r="AFR21" s="90"/>
      <c r="AFS21" s="90"/>
      <c r="AFT21" s="90"/>
      <c r="AFU21" s="90"/>
      <c r="AFV21" s="90"/>
      <c r="AFW21" s="90"/>
      <c r="AFX21" s="90"/>
      <c r="AFY21" s="90"/>
      <c r="AFZ21" s="90"/>
      <c r="AGA21" s="90"/>
      <c r="AGB21" s="90"/>
      <c r="AGC21" s="90"/>
      <c r="AGD21" s="90"/>
      <c r="AGE21" s="90"/>
      <c r="AGF21" s="90"/>
      <c r="AGG21" s="90"/>
      <c r="AGH21" s="90"/>
      <c r="AGI21" s="90"/>
      <c r="AGJ21" s="90"/>
      <c r="AGK21" s="90"/>
      <c r="AGL21" s="90"/>
      <c r="AGM21" s="90"/>
      <c r="AGN21" s="90"/>
      <c r="AGO21" s="90"/>
      <c r="AGP21" s="90"/>
      <c r="AGQ21" s="90"/>
      <c r="AGR21" s="90"/>
      <c r="AGS21" s="90"/>
      <c r="AGT21" s="90"/>
      <c r="AGU21" s="90"/>
      <c r="AGV21" s="90"/>
      <c r="AGW21" s="90"/>
      <c r="AGX21" s="90"/>
      <c r="AGY21" s="90"/>
      <c r="AGZ21" s="90"/>
      <c r="AHA21" s="90"/>
      <c r="AHB21" s="90"/>
      <c r="AHC21" s="90"/>
      <c r="AHD21" s="90"/>
      <c r="AHE21" s="90"/>
      <c r="AHF21" s="90"/>
      <c r="AHG21" s="90"/>
      <c r="AHH21" s="90"/>
      <c r="AHI21" s="90"/>
      <c r="AHJ21" s="90"/>
      <c r="AHK21" s="90"/>
      <c r="AHL21" s="90"/>
      <c r="AHM21" s="90"/>
      <c r="AHN21" s="90"/>
      <c r="AHO21" s="90"/>
      <c r="AHP21" s="90"/>
      <c r="AHQ21" s="90"/>
      <c r="AHR21" s="90"/>
      <c r="AHS21" s="90"/>
      <c r="AHT21" s="90"/>
      <c r="AHU21" s="90"/>
      <c r="AHV21" s="90"/>
      <c r="AHW21" s="90"/>
      <c r="AHX21" s="90"/>
      <c r="AHY21" s="90"/>
      <c r="AHZ21" s="90"/>
      <c r="AIA21" s="90"/>
      <c r="AIB21" s="90"/>
      <c r="AIC21" s="90"/>
      <c r="AID21" s="90"/>
      <c r="AIE21" s="90"/>
      <c r="AIF21" s="90"/>
      <c r="AIG21" s="90"/>
      <c r="AIH21" s="90"/>
      <c r="AII21" s="90"/>
      <c r="AIJ21" s="90"/>
      <c r="AIK21" s="90"/>
      <c r="AIL21" s="90"/>
      <c r="AIM21" s="90"/>
      <c r="AIN21" s="90"/>
      <c r="AIO21" s="90"/>
      <c r="AIP21" s="90"/>
      <c r="AIQ21" s="90"/>
      <c r="AIR21" s="90"/>
      <c r="AIS21" s="90"/>
      <c r="AIT21" s="90"/>
      <c r="AIU21" s="90"/>
      <c r="AIV21" s="90"/>
      <c r="AIW21" s="90"/>
      <c r="AIX21" s="90"/>
      <c r="AIY21" s="90"/>
      <c r="AIZ21" s="90"/>
      <c r="AJA21" s="90"/>
      <c r="AJB21" s="90"/>
      <c r="AJC21" s="90"/>
      <c r="AJD21" s="90"/>
      <c r="AJE21" s="90"/>
      <c r="AJF21" s="90"/>
      <c r="AJG21" s="90"/>
      <c r="AJH21" s="90"/>
      <c r="AJI21" s="90"/>
      <c r="AJJ21" s="90"/>
      <c r="AJK21" s="90"/>
      <c r="AJL21" s="90"/>
      <c r="AJM21" s="90"/>
      <c r="AJN21" s="90"/>
      <c r="AJO21" s="90"/>
      <c r="AJP21" s="90"/>
      <c r="AJQ21" s="90"/>
      <c r="AJR21" s="90"/>
      <c r="AJS21" s="90"/>
      <c r="AJT21" s="90"/>
      <c r="AJU21" s="90"/>
      <c r="AJV21" s="90"/>
      <c r="AJW21" s="90"/>
      <c r="AJX21" s="90"/>
      <c r="AJY21" s="90"/>
      <c r="AJZ21" s="90"/>
      <c r="AKA21" s="90"/>
      <c r="AKB21" s="90"/>
      <c r="AKC21" s="90"/>
      <c r="AKD21" s="90"/>
      <c r="AKE21" s="90"/>
      <c r="AKF21" s="90"/>
      <c r="AKG21" s="90"/>
      <c r="AKH21" s="90"/>
      <c r="AKI21" s="90"/>
      <c r="AKJ21" s="90"/>
      <c r="AKK21" s="90"/>
      <c r="AKL21" s="90"/>
      <c r="AKM21" s="90"/>
      <c r="AKN21" s="90"/>
      <c r="AKO21" s="90"/>
      <c r="AKP21" s="90"/>
      <c r="AKQ21" s="90"/>
      <c r="AKR21" s="90"/>
      <c r="AKS21" s="90"/>
      <c r="AKT21" s="90"/>
      <c r="AKU21" s="90"/>
      <c r="AKV21" s="90"/>
      <c r="AKW21" s="90"/>
      <c r="AKX21" s="90"/>
      <c r="AKY21" s="90"/>
      <c r="AKZ21" s="90"/>
      <c r="ALA21" s="90"/>
      <c r="ALB21" s="90"/>
      <c r="ALC21" s="90"/>
      <c r="ALD21" s="90"/>
      <c r="ALE21" s="90"/>
      <c r="ALF21" s="90"/>
      <c r="ALG21" s="90"/>
      <c r="ALH21" s="90"/>
      <c r="ALI21" s="90"/>
      <c r="ALJ21" s="90"/>
      <c r="ALK21" s="90"/>
      <c r="ALL21" s="90"/>
      <c r="ALM21" s="90"/>
      <c r="ALN21" s="90"/>
      <c r="ALO21" s="90"/>
      <c r="ALP21" s="90"/>
      <c r="ALQ21" s="90"/>
      <c r="ALR21" s="90"/>
      <c r="ALS21" s="90"/>
      <c r="ALT21" s="90"/>
      <c r="ALU21" s="90"/>
      <c r="ALV21" s="90"/>
      <c r="ALW21" s="90"/>
      <c r="ALX21" s="90"/>
      <c r="ALY21" s="90"/>
      <c r="ALZ21" s="90"/>
      <c r="AMA21" s="90"/>
      <c r="AMB21" s="90"/>
      <c r="AMC21" s="90"/>
      <c r="AMD21" s="90"/>
      <c r="AME21" s="90"/>
      <c r="AMF21" s="90"/>
      <c r="AMG21" s="90"/>
      <c r="AMH21" s="90"/>
      <c r="AMI21" s="90"/>
      <c r="AMJ21" s="90"/>
    </row>
    <row r="22" spans="1:1024" ht="15.75" x14ac:dyDescent="0.25">
      <c r="A22" s="110" t="s">
        <v>137</v>
      </c>
      <c r="B22" s="111"/>
      <c r="C22" s="112"/>
      <c r="D22" s="90"/>
      <c r="E22" s="87"/>
      <c r="F22" s="88"/>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BZ22" s="90"/>
      <c r="CA22" s="90"/>
      <c r="CB22" s="90"/>
      <c r="CC22" s="90"/>
      <c r="CD22" s="90"/>
      <c r="CE22" s="90"/>
      <c r="CF22" s="90"/>
      <c r="CG22" s="90"/>
      <c r="CH22" s="90"/>
      <c r="CI22" s="90"/>
      <c r="CJ22" s="90"/>
      <c r="CK22" s="90"/>
      <c r="CL22" s="90"/>
      <c r="CM22" s="90"/>
      <c r="CN22" s="90"/>
      <c r="CO22" s="90"/>
      <c r="CP22" s="90"/>
      <c r="CQ22" s="90"/>
      <c r="CR22" s="90"/>
      <c r="CS22" s="90"/>
      <c r="CT22" s="90"/>
      <c r="CU22" s="90"/>
      <c r="CV22" s="90"/>
      <c r="CW22" s="90"/>
      <c r="CX22" s="90"/>
      <c r="CY22" s="90"/>
      <c r="CZ22" s="90"/>
      <c r="DA22" s="90"/>
      <c r="DB22" s="90"/>
      <c r="DC22" s="90"/>
      <c r="DD22" s="90"/>
      <c r="DE22" s="90"/>
      <c r="DF22" s="90"/>
      <c r="DG22" s="90"/>
      <c r="DH22" s="90"/>
      <c r="DI22" s="90"/>
      <c r="DJ22" s="90"/>
      <c r="DK22" s="90"/>
      <c r="DL22" s="90"/>
      <c r="DM22" s="90"/>
      <c r="DN22" s="90"/>
      <c r="DO22" s="90"/>
      <c r="DP22" s="90"/>
      <c r="DQ22" s="90"/>
      <c r="DR22" s="90"/>
      <c r="DS22" s="90"/>
      <c r="DT22" s="90"/>
      <c r="DU22" s="90"/>
      <c r="DV22" s="90"/>
      <c r="DW22" s="90"/>
      <c r="DX22" s="90"/>
      <c r="DY22" s="90"/>
      <c r="DZ22" s="90"/>
      <c r="EA22" s="90"/>
      <c r="EB22" s="90"/>
      <c r="EC22" s="90"/>
      <c r="ED22" s="90"/>
      <c r="EE22" s="90"/>
      <c r="EF22" s="90"/>
      <c r="EG22" s="90"/>
      <c r="EH22" s="90"/>
      <c r="EI22" s="90"/>
      <c r="EJ22" s="90"/>
      <c r="EK22" s="90"/>
      <c r="EL22" s="90"/>
      <c r="EM22" s="90"/>
      <c r="EN22" s="90"/>
      <c r="EO22" s="90"/>
      <c r="EP22" s="90"/>
      <c r="EQ22" s="90"/>
      <c r="ER22" s="90"/>
      <c r="ES22" s="90"/>
      <c r="ET22" s="90"/>
      <c r="EU22" s="90"/>
      <c r="EV22" s="90"/>
      <c r="EW22" s="90"/>
      <c r="EX22" s="90"/>
      <c r="EY22" s="90"/>
      <c r="EZ22" s="90"/>
      <c r="FA22" s="90"/>
      <c r="FB22" s="90"/>
      <c r="FC22" s="90"/>
      <c r="FD22" s="90"/>
      <c r="FE22" s="90"/>
      <c r="FF22" s="90"/>
      <c r="FG22" s="90"/>
      <c r="FH22" s="90"/>
      <c r="FI22" s="90"/>
      <c r="FJ22" s="90"/>
      <c r="FK22" s="90"/>
      <c r="FL22" s="90"/>
      <c r="FM22" s="90"/>
      <c r="FN22" s="90"/>
      <c r="FO22" s="90"/>
      <c r="FP22" s="90"/>
      <c r="FQ22" s="90"/>
      <c r="FR22" s="90"/>
      <c r="FS22" s="90"/>
      <c r="FT22" s="90"/>
      <c r="FU22" s="90"/>
      <c r="FV22" s="90"/>
      <c r="FW22" s="90"/>
      <c r="FX22" s="90"/>
      <c r="FY22" s="90"/>
      <c r="FZ22" s="90"/>
      <c r="GA22" s="90"/>
      <c r="GB22" s="90"/>
      <c r="GC22" s="90"/>
      <c r="GD22" s="90"/>
      <c r="GE22" s="90"/>
      <c r="GF22" s="90"/>
      <c r="GG22" s="90"/>
      <c r="GH22" s="90"/>
      <c r="GI22" s="90"/>
      <c r="GJ22" s="90"/>
      <c r="GK22" s="90"/>
      <c r="GL22" s="90"/>
      <c r="GM22" s="90"/>
      <c r="GN22" s="90"/>
      <c r="GO22" s="90"/>
      <c r="GP22" s="90"/>
      <c r="GQ22" s="90"/>
      <c r="GR22" s="90"/>
      <c r="GS22" s="90"/>
      <c r="GT22" s="90"/>
      <c r="GU22" s="90"/>
      <c r="GV22" s="90"/>
      <c r="GW22" s="90"/>
      <c r="GX22" s="90"/>
      <c r="GY22" s="90"/>
      <c r="GZ22" s="90"/>
      <c r="HA22" s="90"/>
      <c r="HB22" s="90"/>
      <c r="HC22" s="90"/>
      <c r="HD22" s="90"/>
      <c r="HE22" s="90"/>
      <c r="HF22" s="90"/>
      <c r="HG22" s="90"/>
      <c r="HH22" s="90"/>
      <c r="HI22" s="90"/>
      <c r="HJ22" s="90"/>
      <c r="HK22" s="90"/>
      <c r="HL22" s="90"/>
      <c r="HM22" s="90"/>
      <c r="HN22" s="90"/>
      <c r="HO22" s="90"/>
      <c r="HP22" s="90"/>
      <c r="HQ22" s="90"/>
      <c r="HR22" s="90"/>
      <c r="HS22" s="90"/>
      <c r="HT22" s="90"/>
      <c r="HU22" s="90"/>
      <c r="HV22" s="90"/>
      <c r="HW22" s="90"/>
      <c r="HX22" s="90"/>
      <c r="HY22" s="90"/>
      <c r="HZ22" s="90"/>
      <c r="IA22" s="90"/>
      <c r="IB22" s="90"/>
      <c r="IC22" s="90"/>
      <c r="ID22" s="90"/>
      <c r="IE22" s="90"/>
      <c r="IF22" s="90"/>
      <c r="IG22" s="90"/>
      <c r="IH22" s="90"/>
      <c r="II22" s="90"/>
      <c r="IJ22" s="90"/>
      <c r="IK22" s="90"/>
      <c r="IL22" s="90"/>
      <c r="IM22" s="90"/>
      <c r="IN22" s="90"/>
      <c r="IO22" s="90"/>
      <c r="IP22" s="90"/>
      <c r="IQ22" s="90"/>
      <c r="IR22" s="90"/>
      <c r="IS22" s="90"/>
      <c r="IT22" s="90"/>
      <c r="IU22" s="90"/>
      <c r="IV22" s="90"/>
      <c r="IW22" s="90"/>
      <c r="IX22" s="90"/>
      <c r="IY22" s="90"/>
      <c r="IZ22" s="90"/>
      <c r="JA22" s="90"/>
      <c r="JB22" s="90"/>
      <c r="JC22" s="90"/>
      <c r="JD22" s="90"/>
      <c r="JE22" s="90"/>
      <c r="JF22" s="90"/>
      <c r="JG22" s="90"/>
      <c r="JH22" s="90"/>
      <c r="JI22" s="90"/>
      <c r="JJ22" s="90"/>
      <c r="JK22" s="90"/>
      <c r="JL22" s="90"/>
      <c r="JM22" s="90"/>
      <c r="JN22" s="90"/>
      <c r="JO22" s="90"/>
      <c r="JP22" s="90"/>
      <c r="JQ22" s="90"/>
      <c r="JR22" s="90"/>
      <c r="JS22" s="90"/>
      <c r="JT22" s="90"/>
      <c r="JU22" s="90"/>
      <c r="JV22" s="90"/>
      <c r="JW22" s="90"/>
      <c r="JX22" s="90"/>
      <c r="JY22" s="90"/>
      <c r="JZ22" s="90"/>
      <c r="KA22" s="90"/>
      <c r="KB22" s="90"/>
      <c r="KC22" s="90"/>
      <c r="KD22" s="90"/>
      <c r="KE22" s="90"/>
      <c r="KF22" s="90"/>
      <c r="KG22" s="90"/>
      <c r="KH22" s="90"/>
      <c r="KI22" s="90"/>
      <c r="KJ22" s="90"/>
      <c r="KK22" s="90"/>
      <c r="KL22" s="90"/>
      <c r="KM22" s="90"/>
      <c r="KN22" s="90"/>
      <c r="KO22" s="90"/>
      <c r="KP22" s="90"/>
      <c r="KQ22" s="90"/>
      <c r="KR22" s="90"/>
      <c r="KS22" s="90"/>
      <c r="KT22" s="90"/>
      <c r="KU22" s="90"/>
      <c r="KV22" s="90"/>
      <c r="KW22" s="90"/>
      <c r="KX22" s="90"/>
      <c r="KY22" s="90"/>
      <c r="KZ22" s="90"/>
      <c r="LA22" s="90"/>
      <c r="LB22" s="90"/>
      <c r="LC22" s="90"/>
      <c r="LD22" s="90"/>
      <c r="LE22" s="90"/>
      <c r="LF22" s="90"/>
      <c r="LG22" s="90"/>
      <c r="LH22" s="90"/>
      <c r="LI22" s="90"/>
      <c r="LJ22" s="90"/>
      <c r="LK22" s="90"/>
      <c r="LL22" s="90"/>
      <c r="LM22" s="90"/>
      <c r="LN22" s="90"/>
      <c r="LO22" s="90"/>
      <c r="LP22" s="90"/>
      <c r="LQ22" s="90"/>
      <c r="LR22" s="90"/>
      <c r="LS22" s="90"/>
      <c r="LT22" s="90"/>
      <c r="LU22" s="90"/>
      <c r="LV22" s="90"/>
      <c r="LW22" s="90"/>
      <c r="LX22" s="90"/>
      <c r="LY22" s="90"/>
      <c r="LZ22" s="90"/>
      <c r="MA22" s="90"/>
      <c r="MB22" s="90"/>
      <c r="MC22" s="90"/>
      <c r="MD22" s="90"/>
      <c r="ME22" s="90"/>
      <c r="MF22" s="90"/>
      <c r="MG22" s="90"/>
      <c r="MH22" s="90"/>
      <c r="MI22" s="90"/>
      <c r="MJ22" s="90"/>
      <c r="MK22" s="90"/>
      <c r="ML22" s="90"/>
      <c r="MM22" s="90"/>
      <c r="MN22" s="90"/>
      <c r="MO22" s="90"/>
      <c r="MP22" s="90"/>
      <c r="MQ22" s="90"/>
      <c r="MR22" s="90"/>
      <c r="MS22" s="90"/>
      <c r="MT22" s="90"/>
      <c r="MU22" s="90"/>
      <c r="MV22" s="90"/>
      <c r="MW22" s="90"/>
      <c r="MX22" s="90"/>
      <c r="MY22" s="90"/>
      <c r="MZ22" s="90"/>
      <c r="NA22" s="90"/>
      <c r="NB22" s="90"/>
      <c r="NC22" s="90"/>
      <c r="ND22" s="90"/>
      <c r="NE22" s="90"/>
      <c r="NF22" s="90"/>
      <c r="NG22" s="90"/>
      <c r="NH22" s="90"/>
      <c r="NI22" s="90"/>
      <c r="NJ22" s="90"/>
      <c r="NK22" s="90"/>
      <c r="NL22" s="90"/>
      <c r="NM22" s="90"/>
      <c r="NN22" s="90"/>
      <c r="NO22" s="90"/>
      <c r="NP22" s="90"/>
      <c r="NQ22" s="90"/>
      <c r="NR22" s="90"/>
      <c r="NS22" s="90"/>
      <c r="NT22" s="90"/>
      <c r="NU22" s="90"/>
      <c r="NV22" s="90"/>
      <c r="NW22" s="90"/>
      <c r="NX22" s="90"/>
      <c r="NY22" s="90"/>
      <c r="NZ22" s="90"/>
      <c r="OA22" s="90"/>
      <c r="OB22" s="90"/>
      <c r="OC22" s="90"/>
      <c r="OD22" s="90"/>
      <c r="OE22" s="90"/>
      <c r="OF22" s="90"/>
      <c r="OG22" s="90"/>
      <c r="OH22" s="90"/>
      <c r="OI22" s="90"/>
      <c r="OJ22" s="90"/>
      <c r="OK22" s="90"/>
      <c r="OL22" s="90"/>
      <c r="OM22" s="90"/>
      <c r="ON22" s="90"/>
      <c r="OO22" s="90"/>
      <c r="OP22" s="90"/>
      <c r="OQ22" s="90"/>
      <c r="OR22" s="90"/>
      <c r="OS22" s="90"/>
      <c r="OT22" s="90"/>
      <c r="OU22" s="90"/>
      <c r="OV22" s="90"/>
      <c r="OW22" s="90"/>
      <c r="OX22" s="90"/>
      <c r="OY22" s="90"/>
      <c r="OZ22" s="90"/>
      <c r="PA22" s="90"/>
      <c r="PB22" s="90"/>
      <c r="PC22" s="90"/>
      <c r="PD22" s="90"/>
      <c r="PE22" s="90"/>
      <c r="PF22" s="90"/>
      <c r="PG22" s="90"/>
      <c r="PH22" s="90"/>
      <c r="PI22" s="90"/>
      <c r="PJ22" s="90"/>
      <c r="PK22" s="90"/>
      <c r="PL22" s="90"/>
      <c r="PM22" s="90"/>
      <c r="PN22" s="90"/>
      <c r="PO22" s="90"/>
      <c r="PP22" s="90"/>
      <c r="PQ22" s="90"/>
      <c r="PR22" s="90"/>
      <c r="PS22" s="90"/>
      <c r="PT22" s="90"/>
      <c r="PU22" s="90"/>
      <c r="PV22" s="90"/>
      <c r="PW22" s="90"/>
      <c r="PX22" s="90"/>
      <c r="PY22" s="90"/>
      <c r="PZ22" s="90"/>
      <c r="QA22" s="90"/>
      <c r="QB22" s="90"/>
      <c r="QC22" s="90"/>
      <c r="QD22" s="90"/>
      <c r="QE22" s="90"/>
      <c r="QF22" s="90"/>
      <c r="QG22" s="90"/>
      <c r="QH22" s="90"/>
      <c r="QI22" s="90"/>
      <c r="QJ22" s="90"/>
      <c r="QK22" s="90"/>
      <c r="QL22" s="90"/>
      <c r="QM22" s="90"/>
      <c r="QN22" s="90"/>
      <c r="QO22" s="90"/>
      <c r="QP22" s="90"/>
      <c r="QQ22" s="90"/>
      <c r="QR22" s="90"/>
      <c r="QS22" s="90"/>
      <c r="QT22" s="90"/>
      <c r="QU22" s="90"/>
      <c r="QV22" s="90"/>
      <c r="QW22" s="90"/>
      <c r="QX22" s="90"/>
      <c r="QY22" s="90"/>
      <c r="QZ22" s="90"/>
      <c r="RA22" s="90"/>
      <c r="RB22" s="90"/>
      <c r="RC22" s="90"/>
      <c r="RD22" s="90"/>
      <c r="RE22" s="90"/>
      <c r="RF22" s="90"/>
      <c r="RG22" s="90"/>
      <c r="RH22" s="90"/>
      <c r="RI22" s="90"/>
      <c r="RJ22" s="90"/>
      <c r="RK22" s="90"/>
      <c r="RL22" s="90"/>
      <c r="RM22" s="90"/>
      <c r="RN22" s="90"/>
      <c r="RO22" s="90"/>
      <c r="RP22" s="90"/>
      <c r="RQ22" s="90"/>
      <c r="RR22" s="90"/>
      <c r="RS22" s="90"/>
      <c r="RT22" s="90"/>
      <c r="RU22" s="90"/>
      <c r="RV22" s="90"/>
      <c r="RW22" s="90"/>
      <c r="RX22" s="90"/>
      <c r="RY22" s="90"/>
      <c r="RZ22" s="90"/>
      <c r="SA22" s="90"/>
      <c r="SB22" s="90"/>
      <c r="SC22" s="90"/>
      <c r="SD22" s="90"/>
      <c r="SE22" s="90"/>
      <c r="SF22" s="90"/>
      <c r="SG22" s="90"/>
      <c r="SH22" s="90"/>
      <c r="SI22" s="90"/>
      <c r="SJ22" s="90"/>
      <c r="SK22" s="90"/>
      <c r="SL22" s="90"/>
      <c r="SM22" s="90"/>
      <c r="SN22" s="90"/>
      <c r="SO22" s="90"/>
      <c r="SP22" s="90"/>
      <c r="SQ22" s="90"/>
      <c r="SR22" s="90"/>
      <c r="SS22" s="90"/>
      <c r="ST22" s="90"/>
      <c r="SU22" s="90"/>
      <c r="SV22" s="90"/>
      <c r="SW22" s="90"/>
      <c r="SX22" s="90"/>
      <c r="SY22" s="90"/>
      <c r="SZ22" s="90"/>
      <c r="TA22" s="90"/>
      <c r="TB22" s="90"/>
      <c r="TC22" s="90"/>
      <c r="TD22" s="90"/>
      <c r="TE22" s="90"/>
      <c r="TF22" s="90"/>
      <c r="TG22" s="90"/>
      <c r="TH22" s="90"/>
      <c r="TI22" s="90"/>
      <c r="TJ22" s="90"/>
      <c r="TK22" s="90"/>
      <c r="TL22" s="90"/>
      <c r="TM22" s="90"/>
      <c r="TN22" s="90"/>
      <c r="TO22" s="90"/>
      <c r="TP22" s="90"/>
      <c r="TQ22" s="90"/>
      <c r="TR22" s="90"/>
      <c r="TS22" s="90"/>
      <c r="TT22" s="90"/>
      <c r="TU22" s="90"/>
      <c r="TV22" s="90"/>
      <c r="TW22" s="90"/>
      <c r="TX22" s="90"/>
      <c r="TY22" s="90"/>
      <c r="TZ22" s="90"/>
      <c r="UA22" s="90"/>
      <c r="UB22" s="90"/>
      <c r="UC22" s="90"/>
      <c r="UD22" s="90"/>
      <c r="UE22" s="90"/>
      <c r="UF22" s="90"/>
      <c r="UG22" s="90"/>
      <c r="UH22" s="90"/>
      <c r="UI22" s="90"/>
      <c r="UJ22" s="90"/>
      <c r="UK22" s="90"/>
      <c r="UL22" s="90"/>
      <c r="UM22" s="90"/>
      <c r="UN22" s="90"/>
      <c r="UO22" s="90"/>
      <c r="UP22" s="90"/>
      <c r="UQ22" s="90"/>
      <c r="UR22" s="90"/>
      <c r="US22" s="90"/>
      <c r="UT22" s="90"/>
      <c r="UU22" s="90"/>
      <c r="UV22" s="90"/>
      <c r="UW22" s="90"/>
      <c r="UX22" s="90"/>
      <c r="UY22" s="90"/>
      <c r="UZ22" s="90"/>
      <c r="VA22" s="90"/>
      <c r="VB22" s="90"/>
      <c r="VC22" s="90"/>
      <c r="VD22" s="90"/>
      <c r="VE22" s="90"/>
      <c r="VF22" s="90"/>
      <c r="VG22" s="90"/>
      <c r="VH22" s="90"/>
      <c r="VI22" s="90"/>
      <c r="VJ22" s="90"/>
      <c r="VK22" s="90"/>
      <c r="VL22" s="90"/>
      <c r="VM22" s="90"/>
      <c r="VN22" s="90"/>
      <c r="VO22" s="90"/>
      <c r="VP22" s="90"/>
      <c r="VQ22" s="90"/>
      <c r="VR22" s="90"/>
      <c r="VS22" s="90"/>
      <c r="VT22" s="90"/>
      <c r="VU22" s="90"/>
      <c r="VV22" s="90"/>
      <c r="VW22" s="90"/>
      <c r="VX22" s="90"/>
      <c r="VY22" s="90"/>
      <c r="VZ22" s="90"/>
      <c r="WA22" s="90"/>
      <c r="WB22" s="90"/>
      <c r="WC22" s="90"/>
      <c r="WD22" s="90"/>
      <c r="WE22" s="90"/>
      <c r="WF22" s="90"/>
      <c r="WG22" s="90"/>
      <c r="WH22" s="90"/>
      <c r="WI22" s="90"/>
      <c r="WJ22" s="90"/>
      <c r="WK22" s="90"/>
      <c r="WL22" s="90"/>
      <c r="WM22" s="90"/>
      <c r="WN22" s="90"/>
      <c r="WO22" s="90"/>
      <c r="WP22" s="90"/>
      <c r="WQ22" s="90"/>
      <c r="WR22" s="90"/>
      <c r="WS22" s="90"/>
      <c r="WT22" s="90"/>
      <c r="WU22" s="90"/>
      <c r="WV22" s="90"/>
      <c r="WW22" s="90"/>
      <c r="WX22" s="90"/>
      <c r="WY22" s="90"/>
      <c r="WZ22" s="90"/>
      <c r="XA22" s="90"/>
      <c r="XB22" s="90"/>
      <c r="XC22" s="90"/>
      <c r="XD22" s="90"/>
      <c r="XE22" s="90"/>
      <c r="XF22" s="90"/>
      <c r="XG22" s="90"/>
      <c r="XH22" s="90"/>
      <c r="XI22" s="90"/>
      <c r="XJ22" s="90"/>
      <c r="XK22" s="90"/>
      <c r="XL22" s="90"/>
      <c r="XM22" s="90"/>
      <c r="XN22" s="90"/>
      <c r="XO22" s="90"/>
      <c r="XP22" s="90"/>
      <c r="XQ22" s="90"/>
      <c r="XR22" s="90"/>
      <c r="XS22" s="90"/>
      <c r="XT22" s="90"/>
      <c r="XU22" s="90"/>
      <c r="XV22" s="90"/>
      <c r="XW22" s="90"/>
      <c r="XX22" s="90"/>
      <c r="XY22" s="90"/>
      <c r="XZ22" s="90"/>
      <c r="YA22" s="90"/>
      <c r="YB22" s="90"/>
      <c r="YC22" s="90"/>
      <c r="YD22" s="90"/>
      <c r="YE22" s="90"/>
      <c r="YF22" s="90"/>
      <c r="YG22" s="90"/>
      <c r="YH22" s="90"/>
      <c r="YI22" s="90"/>
      <c r="YJ22" s="90"/>
      <c r="YK22" s="90"/>
      <c r="YL22" s="90"/>
      <c r="YM22" s="90"/>
      <c r="YN22" s="90"/>
      <c r="YO22" s="90"/>
      <c r="YP22" s="90"/>
      <c r="YQ22" s="90"/>
      <c r="YR22" s="90"/>
      <c r="YS22" s="90"/>
      <c r="YT22" s="90"/>
      <c r="YU22" s="90"/>
      <c r="YV22" s="90"/>
      <c r="YW22" s="90"/>
      <c r="YX22" s="90"/>
      <c r="YY22" s="90"/>
      <c r="YZ22" s="90"/>
      <c r="ZA22" s="90"/>
      <c r="ZB22" s="90"/>
      <c r="ZC22" s="90"/>
      <c r="ZD22" s="90"/>
      <c r="ZE22" s="90"/>
      <c r="ZF22" s="90"/>
      <c r="ZG22" s="90"/>
      <c r="ZH22" s="90"/>
      <c r="ZI22" s="90"/>
      <c r="ZJ22" s="90"/>
      <c r="ZK22" s="90"/>
      <c r="ZL22" s="90"/>
      <c r="ZM22" s="90"/>
      <c r="ZN22" s="90"/>
      <c r="ZO22" s="90"/>
      <c r="ZP22" s="90"/>
      <c r="ZQ22" s="90"/>
      <c r="ZR22" s="90"/>
      <c r="ZS22" s="90"/>
      <c r="ZT22" s="90"/>
      <c r="ZU22" s="90"/>
      <c r="ZV22" s="90"/>
      <c r="ZW22" s="90"/>
      <c r="ZX22" s="90"/>
      <c r="ZY22" s="90"/>
      <c r="ZZ22" s="90"/>
      <c r="AAA22" s="90"/>
      <c r="AAB22" s="90"/>
      <c r="AAC22" s="90"/>
      <c r="AAD22" s="90"/>
      <c r="AAE22" s="90"/>
      <c r="AAF22" s="90"/>
      <c r="AAG22" s="90"/>
      <c r="AAH22" s="90"/>
      <c r="AAI22" s="90"/>
      <c r="AAJ22" s="90"/>
      <c r="AAK22" s="90"/>
      <c r="AAL22" s="90"/>
      <c r="AAM22" s="90"/>
      <c r="AAN22" s="90"/>
      <c r="AAO22" s="90"/>
      <c r="AAP22" s="90"/>
      <c r="AAQ22" s="90"/>
      <c r="AAR22" s="90"/>
      <c r="AAS22" s="90"/>
      <c r="AAT22" s="90"/>
      <c r="AAU22" s="90"/>
      <c r="AAV22" s="90"/>
      <c r="AAW22" s="90"/>
      <c r="AAX22" s="90"/>
      <c r="AAY22" s="90"/>
      <c r="AAZ22" s="90"/>
      <c r="ABA22" s="90"/>
      <c r="ABB22" s="90"/>
      <c r="ABC22" s="90"/>
      <c r="ABD22" s="90"/>
      <c r="ABE22" s="90"/>
      <c r="ABF22" s="90"/>
      <c r="ABG22" s="90"/>
      <c r="ABH22" s="90"/>
      <c r="ABI22" s="90"/>
      <c r="ABJ22" s="90"/>
      <c r="ABK22" s="90"/>
      <c r="ABL22" s="90"/>
      <c r="ABM22" s="90"/>
      <c r="ABN22" s="90"/>
      <c r="ABO22" s="90"/>
      <c r="ABP22" s="90"/>
      <c r="ABQ22" s="90"/>
      <c r="ABR22" s="90"/>
      <c r="ABS22" s="90"/>
      <c r="ABT22" s="90"/>
      <c r="ABU22" s="90"/>
      <c r="ABV22" s="90"/>
      <c r="ABW22" s="90"/>
      <c r="ABX22" s="90"/>
      <c r="ABY22" s="90"/>
      <c r="ABZ22" s="90"/>
      <c r="ACA22" s="90"/>
      <c r="ACB22" s="90"/>
      <c r="ACC22" s="90"/>
      <c r="ACD22" s="90"/>
      <c r="ACE22" s="90"/>
      <c r="ACF22" s="90"/>
      <c r="ACG22" s="90"/>
      <c r="ACH22" s="90"/>
      <c r="ACI22" s="90"/>
      <c r="ACJ22" s="90"/>
      <c r="ACK22" s="90"/>
      <c r="ACL22" s="90"/>
      <c r="ACM22" s="90"/>
      <c r="ACN22" s="90"/>
      <c r="ACO22" s="90"/>
      <c r="ACP22" s="90"/>
      <c r="ACQ22" s="90"/>
      <c r="ACR22" s="90"/>
      <c r="ACS22" s="90"/>
      <c r="ACT22" s="90"/>
      <c r="ACU22" s="90"/>
      <c r="ACV22" s="90"/>
      <c r="ACW22" s="90"/>
      <c r="ACX22" s="90"/>
      <c r="ACY22" s="90"/>
      <c r="ACZ22" s="90"/>
      <c r="ADA22" s="90"/>
      <c r="ADB22" s="90"/>
      <c r="ADC22" s="90"/>
      <c r="ADD22" s="90"/>
      <c r="ADE22" s="90"/>
      <c r="ADF22" s="90"/>
      <c r="ADG22" s="90"/>
      <c r="ADH22" s="90"/>
      <c r="ADI22" s="90"/>
      <c r="ADJ22" s="90"/>
      <c r="ADK22" s="90"/>
      <c r="ADL22" s="90"/>
      <c r="ADM22" s="90"/>
      <c r="ADN22" s="90"/>
      <c r="ADO22" s="90"/>
      <c r="ADP22" s="90"/>
      <c r="ADQ22" s="90"/>
      <c r="ADR22" s="90"/>
      <c r="ADS22" s="90"/>
      <c r="ADT22" s="90"/>
      <c r="ADU22" s="90"/>
      <c r="ADV22" s="90"/>
      <c r="ADW22" s="90"/>
      <c r="ADX22" s="90"/>
      <c r="ADY22" s="90"/>
      <c r="ADZ22" s="90"/>
      <c r="AEA22" s="90"/>
      <c r="AEB22" s="90"/>
      <c r="AEC22" s="90"/>
      <c r="AED22" s="90"/>
      <c r="AEE22" s="90"/>
      <c r="AEF22" s="90"/>
      <c r="AEG22" s="90"/>
      <c r="AEH22" s="90"/>
      <c r="AEI22" s="90"/>
      <c r="AEJ22" s="90"/>
      <c r="AEK22" s="90"/>
      <c r="AEL22" s="90"/>
      <c r="AEM22" s="90"/>
      <c r="AEN22" s="90"/>
      <c r="AEO22" s="90"/>
      <c r="AEP22" s="90"/>
      <c r="AEQ22" s="90"/>
      <c r="AER22" s="90"/>
      <c r="AES22" s="90"/>
      <c r="AET22" s="90"/>
      <c r="AEU22" s="90"/>
      <c r="AEV22" s="90"/>
      <c r="AEW22" s="90"/>
      <c r="AEX22" s="90"/>
      <c r="AEY22" s="90"/>
      <c r="AEZ22" s="90"/>
      <c r="AFA22" s="90"/>
      <c r="AFB22" s="90"/>
      <c r="AFC22" s="90"/>
      <c r="AFD22" s="90"/>
      <c r="AFE22" s="90"/>
      <c r="AFF22" s="90"/>
      <c r="AFG22" s="90"/>
      <c r="AFH22" s="90"/>
      <c r="AFI22" s="90"/>
      <c r="AFJ22" s="90"/>
      <c r="AFK22" s="90"/>
      <c r="AFL22" s="90"/>
      <c r="AFM22" s="90"/>
      <c r="AFN22" s="90"/>
      <c r="AFO22" s="90"/>
      <c r="AFP22" s="90"/>
      <c r="AFQ22" s="90"/>
      <c r="AFR22" s="90"/>
      <c r="AFS22" s="90"/>
      <c r="AFT22" s="90"/>
      <c r="AFU22" s="90"/>
      <c r="AFV22" s="90"/>
      <c r="AFW22" s="90"/>
      <c r="AFX22" s="90"/>
      <c r="AFY22" s="90"/>
      <c r="AFZ22" s="90"/>
      <c r="AGA22" s="90"/>
      <c r="AGB22" s="90"/>
      <c r="AGC22" s="90"/>
      <c r="AGD22" s="90"/>
      <c r="AGE22" s="90"/>
      <c r="AGF22" s="90"/>
      <c r="AGG22" s="90"/>
      <c r="AGH22" s="90"/>
      <c r="AGI22" s="90"/>
      <c r="AGJ22" s="90"/>
      <c r="AGK22" s="90"/>
      <c r="AGL22" s="90"/>
      <c r="AGM22" s="90"/>
      <c r="AGN22" s="90"/>
      <c r="AGO22" s="90"/>
      <c r="AGP22" s="90"/>
      <c r="AGQ22" s="90"/>
      <c r="AGR22" s="90"/>
      <c r="AGS22" s="90"/>
      <c r="AGT22" s="90"/>
      <c r="AGU22" s="90"/>
      <c r="AGV22" s="90"/>
      <c r="AGW22" s="90"/>
      <c r="AGX22" s="90"/>
      <c r="AGY22" s="90"/>
      <c r="AGZ22" s="90"/>
      <c r="AHA22" s="90"/>
      <c r="AHB22" s="90"/>
      <c r="AHC22" s="90"/>
      <c r="AHD22" s="90"/>
      <c r="AHE22" s="90"/>
      <c r="AHF22" s="90"/>
      <c r="AHG22" s="90"/>
      <c r="AHH22" s="90"/>
      <c r="AHI22" s="90"/>
      <c r="AHJ22" s="90"/>
      <c r="AHK22" s="90"/>
      <c r="AHL22" s="90"/>
      <c r="AHM22" s="90"/>
      <c r="AHN22" s="90"/>
      <c r="AHO22" s="90"/>
      <c r="AHP22" s="90"/>
      <c r="AHQ22" s="90"/>
      <c r="AHR22" s="90"/>
      <c r="AHS22" s="90"/>
      <c r="AHT22" s="90"/>
      <c r="AHU22" s="90"/>
      <c r="AHV22" s="90"/>
      <c r="AHW22" s="90"/>
      <c r="AHX22" s="90"/>
      <c r="AHY22" s="90"/>
      <c r="AHZ22" s="90"/>
      <c r="AIA22" s="90"/>
      <c r="AIB22" s="90"/>
      <c r="AIC22" s="90"/>
      <c r="AID22" s="90"/>
      <c r="AIE22" s="90"/>
      <c r="AIF22" s="90"/>
      <c r="AIG22" s="90"/>
      <c r="AIH22" s="90"/>
      <c r="AII22" s="90"/>
      <c r="AIJ22" s="90"/>
      <c r="AIK22" s="90"/>
      <c r="AIL22" s="90"/>
      <c r="AIM22" s="90"/>
      <c r="AIN22" s="90"/>
      <c r="AIO22" s="90"/>
      <c r="AIP22" s="90"/>
      <c r="AIQ22" s="90"/>
      <c r="AIR22" s="90"/>
      <c r="AIS22" s="90"/>
      <c r="AIT22" s="90"/>
      <c r="AIU22" s="90"/>
      <c r="AIV22" s="90"/>
      <c r="AIW22" s="90"/>
      <c r="AIX22" s="90"/>
      <c r="AIY22" s="90"/>
      <c r="AIZ22" s="90"/>
      <c r="AJA22" s="90"/>
      <c r="AJB22" s="90"/>
      <c r="AJC22" s="90"/>
      <c r="AJD22" s="90"/>
      <c r="AJE22" s="90"/>
      <c r="AJF22" s="90"/>
      <c r="AJG22" s="90"/>
      <c r="AJH22" s="90"/>
      <c r="AJI22" s="90"/>
      <c r="AJJ22" s="90"/>
      <c r="AJK22" s="90"/>
      <c r="AJL22" s="90"/>
      <c r="AJM22" s="90"/>
      <c r="AJN22" s="90"/>
      <c r="AJO22" s="90"/>
      <c r="AJP22" s="90"/>
      <c r="AJQ22" s="90"/>
      <c r="AJR22" s="90"/>
      <c r="AJS22" s="90"/>
      <c r="AJT22" s="90"/>
      <c r="AJU22" s="90"/>
      <c r="AJV22" s="90"/>
      <c r="AJW22" s="90"/>
      <c r="AJX22" s="90"/>
      <c r="AJY22" s="90"/>
      <c r="AJZ22" s="90"/>
      <c r="AKA22" s="90"/>
      <c r="AKB22" s="90"/>
      <c r="AKC22" s="90"/>
      <c r="AKD22" s="90"/>
      <c r="AKE22" s="90"/>
      <c r="AKF22" s="90"/>
      <c r="AKG22" s="90"/>
      <c r="AKH22" s="90"/>
      <c r="AKI22" s="90"/>
      <c r="AKJ22" s="90"/>
      <c r="AKK22" s="90"/>
      <c r="AKL22" s="90"/>
      <c r="AKM22" s="90"/>
      <c r="AKN22" s="90"/>
      <c r="AKO22" s="90"/>
      <c r="AKP22" s="90"/>
      <c r="AKQ22" s="90"/>
      <c r="AKR22" s="90"/>
      <c r="AKS22" s="90"/>
      <c r="AKT22" s="90"/>
      <c r="AKU22" s="90"/>
      <c r="AKV22" s="90"/>
      <c r="AKW22" s="90"/>
      <c r="AKX22" s="90"/>
      <c r="AKY22" s="90"/>
      <c r="AKZ22" s="90"/>
      <c r="ALA22" s="90"/>
      <c r="ALB22" s="90"/>
      <c r="ALC22" s="90"/>
      <c r="ALD22" s="90"/>
      <c r="ALE22" s="90"/>
      <c r="ALF22" s="90"/>
      <c r="ALG22" s="90"/>
      <c r="ALH22" s="90"/>
      <c r="ALI22" s="90"/>
      <c r="ALJ22" s="90"/>
      <c r="ALK22" s="90"/>
      <c r="ALL22" s="90"/>
      <c r="ALM22" s="90"/>
      <c r="ALN22" s="90"/>
      <c r="ALO22" s="90"/>
      <c r="ALP22" s="90"/>
      <c r="ALQ22" s="90"/>
      <c r="ALR22" s="90"/>
      <c r="ALS22" s="90"/>
      <c r="ALT22" s="90"/>
      <c r="ALU22" s="90"/>
      <c r="ALV22" s="90"/>
      <c r="ALW22" s="90"/>
      <c r="ALX22" s="90"/>
      <c r="ALY22" s="90"/>
      <c r="ALZ22" s="90"/>
      <c r="AMA22" s="90"/>
      <c r="AMB22" s="90"/>
      <c r="AMC22" s="90"/>
      <c r="AMD22" s="90"/>
      <c r="AME22" s="90"/>
      <c r="AMF22" s="90"/>
      <c r="AMG22" s="90"/>
      <c r="AMH22" s="90"/>
      <c r="AMI22" s="90"/>
      <c r="AMJ22" s="90"/>
    </row>
    <row r="23" spans="1:1024" ht="15.75" x14ac:dyDescent="0.25">
      <c r="A23" s="110" t="s">
        <v>137</v>
      </c>
      <c r="B23" s="111"/>
      <c r="C23" s="112"/>
      <c r="D23" s="90"/>
      <c r="E23" s="87"/>
      <c r="F23" s="88"/>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c r="BY23" s="90"/>
      <c r="BZ23" s="90"/>
      <c r="CA23" s="90"/>
      <c r="CB23" s="90"/>
      <c r="CC23" s="90"/>
      <c r="CD23" s="90"/>
      <c r="CE23" s="90"/>
      <c r="CF23" s="90"/>
      <c r="CG23" s="90"/>
      <c r="CH23" s="90"/>
      <c r="CI23" s="90"/>
      <c r="CJ23" s="90"/>
      <c r="CK23" s="90"/>
      <c r="CL23" s="90"/>
      <c r="CM23" s="90"/>
      <c r="CN23" s="90"/>
      <c r="CO23" s="90"/>
      <c r="CP23" s="90"/>
      <c r="CQ23" s="90"/>
      <c r="CR23" s="90"/>
      <c r="CS23" s="90"/>
      <c r="CT23" s="90"/>
      <c r="CU23" s="90"/>
      <c r="CV23" s="90"/>
      <c r="CW23" s="90"/>
      <c r="CX23" s="90"/>
      <c r="CY23" s="90"/>
      <c r="CZ23" s="90"/>
      <c r="DA23" s="90"/>
      <c r="DB23" s="90"/>
      <c r="DC23" s="90"/>
      <c r="DD23" s="90"/>
      <c r="DE23" s="90"/>
      <c r="DF23" s="90"/>
      <c r="DG23" s="90"/>
      <c r="DH23" s="90"/>
      <c r="DI23" s="90"/>
      <c r="DJ23" s="90"/>
      <c r="DK23" s="90"/>
      <c r="DL23" s="90"/>
      <c r="DM23" s="90"/>
      <c r="DN23" s="90"/>
      <c r="DO23" s="90"/>
      <c r="DP23" s="90"/>
      <c r="DQ23" s="90"/>
      <c r="DR23" s="90"/>
      <c r="DS23" s="90"/>
      <c r="DT23" s="90"/>
      <c r="DU23" s="90"/>
      <c r="DV23" s="90"/>
      <c r="DW23" s="90"/>
      <c r="DX23" s="90"/>
      <c r="DY23" s="90"/>
      <c r="DZ23" s="90"/>
      <c r="EA23" s="90"/>
      <c r="EB23" s="90"/>
      <c r="EC23" s="90"/>
      <c r="ED23" s="90"/>
      <c r="EE23" s="90"/>
      <c r="EF23" s="90"/>
      <c r="EG23" s="90"/>
      <c r="EH23" s="90"/>
      <c r="EI23" s="90"/>
      <c r="EJ23" s="90"/>
      <c r="EK23" s="90"/>
      <c r="EL23" s="90"/>
      <c r="EM23" s="90"/>
      <c r="EN23" s="90"/>
      <c r="EO23" s="90"/>
      <c r="EP23" s="90"/>
      <c r="EQ23" s="90"/>
      <c r="ER23" s="90"/>
      <c r="ES23" s="90"/>
      <c r="ET23" s="90"/>
      <c r="EU23" s="90"/>
      <c r="EV23" s="90"/>
      <c r="EW23" s="90"/>
      <c r="EX23" s="90"/>
      <c r="EY23" s="90"/>
      <c r="EZ23" s="90"/>
      <c r="FA23" s="90"/>
      <c r="FB23" s="90"/>
      <c r="FC23" s="90"/>
      <c r="FD23" s="90"/>
      <c r="FE23" s="90"/>
      <c r="FF23" s="90"/>
      <c r="FG23" s="90"/>
      <c r="FH23" s="90"/>
      <c r="FI23" s="90"/>
      <c r="FJ23" s="90"/>
      <c r="FK23" s="90"/>
      <c r="FL23" s="90"/>
      <c r="FM23" s="90"/>
      <c r="FN23" s="90"/>
      <c r="FO23" s="90"/>
      <c r="FP23" s="90"/>
      <c r="FQ23" s="90"/>
      <c r="FR23" s="90"/>
      <c r="FS23" s="90"/>
      <c r="FT23" s="90"/>
      <c r="FU23" s="90"/>
      <c r="FV23" s="90"/>
      <c r="FW23" s="90"/>
      <c r="FX23" s="90"/>
      <c r="FY23" s="90"/>
      <c r="FZ23" s="90"/>
      <c r="GA23" s="90"/>
      <c r="GB23" s="90"/>
      <c r="GC23" s="90"/>
      <c r="GD23" s="90"/>
      <c r="GE23" s="90"/>
      <c r="GF23" s="90"/>
      <c r="GG23" s="90"/>
      <c r="GH23" s="90"/>
      <c r="GI23" s="90"/>
      <c r="GJ23" s="90"/>
      <c r="GK23" s="90"/>
      <c r="GL23" s="90"/>
      <c r="GM23" s="90"/>
      <c r="GN23" s="90"/>
      <c r="GO23" s="90"/>
      <c r="GP23" s="90"/>
      <c r="GQ23" s="90"/>
      <c r="GR23" s="90"/>
      <c r="GS23" s="90"/>
      <c r="GT23" s="90"/>
      <c r="GU23" s="90"/>
      <c r="GV23" s="90"/>
      <c r="GW23" s="90"/>
      <c r="GX23" s="90"/>
      <c r="GY23" s="90"/>
      <c r="GZ23" s="90"/>
      <c r="HA23" s="90"/>
      <c r="HB23" s="90"/>
      <c r="HC23" s="90"/>
      <c r="HD23" s="90"/>
      <c r="HE23" s="90"/>
      <c r="HF23" s="90"/>
      <c r="HG23" s="90"/>
      <c r="HH23" s="90"/>
      <c r="HI23" s="90"/>
      <c r="HJ23" s="90"/>
      <c r="HK23" s="90"/>
      <c r="HL23" s="90"/>
      <c r="HM23" s="90"/>
      <c r="HN23" s="90"/>
      <c r="HO23" s="90"/>
      <c r="HP23" s="90"/>
      <c r="HQ23" s="90"/>
      <c r="HR23" s="90"/>
      <c r="HS23" s="90"/>
      <c r="HT23" s="90"/>
      <c r="HU23" s="90"/>
      <c r="HV23" s="90"/>
      <c r="HW23" s="90"/>
      <c r="HX23" s="90"/>
      <c r="HY23" s="90"/>
      <c r="HZ23" s="90"/>
      <c r="IA23" s="90"/>
      <c r="IB23" s="90"/>
      <c r="IC23" s="90"/>
      <c r="ID23" s="90"/>
      <c r="IE23" s="90"/>
      <c r="IF23" s="90"/>
      <c r="IG23" s="90"/>
      <c r="IH23" s="90"/>
      <c r="II23" s="90"/>
      <c r="IJ23" s="90"/>
      <c r="IK23" s="90"/>
      <c r="IL23" s="90"/>
      <c r="IM23" s="90"/>
      <c r="IN23" s="90"/>
      <c r="IO23" s="90"/>
      <c r="IP23" s="90"/>
      <c r="IQ23" s="90"/>
      <c r="IR23" s="90"/>
      <c r="IS23" s="90"/>
      <c r="IT23" s="90"/>
      <c r="IU23" s="90"/>
      <c r="IV23" s="90"/>
      <c r="IW23" s="90"/>
      <c r="IX23" s="90"/>
      <c r="IY23" s="90"/>
      <c r="IZ23" s="90"/>
      <c r="JA23" s="90"/>
      <c r="JB23" s="90"/>
      <c r="JC23" s="90"/>
      <c r="JD23" s="90"/>
      <c r="JE23" s="90"/>
      <c r="JF23" s="90"/>
      <c r="JG23" s="90"/>
      <c r="JH23" s="90"/>
      <c r="JI23" s="90"/>
      <c r="JJ23" s="90"/>
      <c r="JK23" s="90"/>
      <c r="JL23" s="90"/>
      <c r="JM23" s="90"/>
      <c r="JN23" s="90"/>
      <c r="JO23" s="90"/>
      <c r="JP23" s="90"/>
      <c r="JQ23" s="90"/>
      <c r="JR23" s="90"/>
      <c r="JS23" s="90"/>
      <c r="JT23" s="90"/>
      <c r="JU23" s="90"/>
      <c r="JV23" s="90"/>
      <c r="JW23" s="90"/>
      <c r="JX23" s="90"/>
      <c r="JY23" s="90"/>
      <c r="JZ23" s="90"/>
      <c r="KA23" s="90"/>
      <c r="KB23" s="90"/>
      <c r="KC23" s="90"/>
      <c r="KD23" s="90"/>
      <c r="KE23" s="90"/>
      <c r="KF23" s="90"/>
      <c r="KG23" s="90"/>
      <c r="KH23" s="90"/>
      <c r="KI23" s="90"/>
      <c r="KJ23" s="90"/>
      <c r="KK23" s="90"/>
      <c r="KL23" s="90"/>
      <c r="KM23" s="90"/>
      <c r="KN23" s="90"/>
      <c r="KO23" s="90"/>
      <c r="KP23" s="90"/>
      <c r="KQ23" s="90"/>
      <c r="KR23" s="90"/>
      <c r="KS23" s="90"/>
      <c r="KT23" s="90"/>
      <c r="KU23" s="90"/>
      <c r="KV23" s="90"/>
      <c r="KW23" s="90"/>
      <c r="KX23" s="90"/>
      <c r="KY23" s="90"/>
      <c r="KZ23" s="90"/>
      <c r="LA23" s="90"/>
      <c r="LB23" s="90"/>
      <c r="LC23" s="90"/>
      <c r="LD23" s="90"/>
      <c r="LE23" s="90"/>
      <c r="LF23" s="90"/>
      <c r="LG23" s="90"/>
      <c r="LH23" s="90"/>
      <c r="LI23" s="90"/>
      <c r="LJ23" s="90"/>
      <c r="LK23" s="90"/>
      <c r="LL23" s="90"/>
      <c r="LM23" s="90"/>
      <c r="LN23" s="90"/>
      <c r="LO23" s="90"/>
      <c r="LP23" s="90"/>
      <c r="LQ23" s="90"/>
      <c r="LR23" s="90"/>
      <c r="LS23" s="90"/>
      <c r="LT23" s="90"/>
      <c r="LU23" s="90"/>
      <c r="LV23" s="90"/>
      <c r="LW23" s="90"/>
      <c r="LX23" s="90"/>
      <c r="LY23" s="90"/>
      <c r="LZ23" s="90"/>
      <c r="MA23" s="90"/>
      <c r="MB23" s="90"/>
      <c r="MC23" s="90"/>
      <c r="MD23" s="90"/>
      <c r="ME23" s="90"/>
      <c r="MF23" s="90"/>
      <c r="MG23" s="90"/>
      <c r="MH23" s="90"/>
      <c r="MI23" s="90"/>
      <c r="MJ23" s="90"/>
      <c r="MK23" s="90"/>
      <c r="ML23" s="90"/>
      <c r="MM23" s="90"/>
      <c r="MN23" s="90"/>
      <c r="MO23" s="90"/>
      <c r="MP23" s="90"/>
      <c r="MQ23" s="90"/>
      <c r="MR23" s="90"/>
      <c r="MS23" s="90"/>
      <c r="MT23" s="90"/>
      <c r="MU23" s="90"/>
      <c r="MV23" s="90"/>
      <c r="MW23" s="90"/>
      <c r="MX23" s="90"/>
      <c r="MY23" s="90"/>
      <c r="MZ23" s="90"/>
      <c r="NA23" s="90"/>
      <c r="NB23" s="90"/>
      <c r="NC23" s="90"/>
      <c r="ND23" s="90"/>
      <c r="NE23" s="90"/>
      <c r="NF23" s="90"/>
      <c r="NG23" s="90"/>
      <c r="NH23" s="90"/>
      <c r="NI23" s="90"/>
      <c r="NJ23" s="90"/>
      <c r="NK23" s="90"/>
      <c r="NL23" s="90"/>
      <c r="NM23" s="90"/>
      <c r="NN23" s="90"/>
      <c r="NO23" s="90"/>
      <c r="NP23" s="90"/>
      <c r="NQ23" s="90"/>
      <c r="NR23" s="90"/>
      <c r="NS23" s="90"/>
      <c r="NT23" s="90"/>
      <c r="NU23" s="90"/>
      <c r="NV23" s="90"/>
      <c r="NW23" s="90"/>
      <c r="NX23" s="90"/>
      <c r="NY23" s="90"/>
      <c r="NZ23" s="90"/>
      <c r="OA23" s="90"/>
      <c r="OB23" s="90"/>
      <c r="OC23" s="90"/>
      <c r="OD23" s="90"/>
      <c r="OE23" s="90"/>
      <c r="OF23" s="90"/>
      <c r="OG23" s="90"/>
      <c r="OH23" s="90"/>
      <c r="OI23" s="90"/>
      <c r="OJ23" s="90"/>
      <c r="OK23" s="90"/>
      <c r="OL23" s="90"/>
      <c r="OM23" s="90"/>
      <c r="ON23" s="90"/>
      <c r="OO23" s="90"/>
      <c r="OP23" s="90"/>
      <c r="OQ23" s="90"/>
      <c r="OR23" s="90"/>
      <c r="OS23" s="90"/>
      <c r="OT23" s="90"/>
      <c r="OU23" s="90"/>
      <c r="OV23" s="90"/>
      <c r="OW23" s="90"/>
      <c r="OX23" s="90"/>
      <c r="OY23" s="90"/>
      <c r="OZ23" s="90"/>
      <c r="PA23" s="90"/>
      <c r="PB23" s="90"/>
      <c r="PC23" s="90"/>
      <c r="PD23" s="90"/>
      <c r="PE23" s="90"/>
      <c r="PF23" s="90"/>
      <c r="PG23" s="90"/>
      <c r="PH23" s="90"/>
      <c r="PI23" s="90"/>
      <c r="PJ23" s="90"/>
      <c r="PK23" s="90"/>
      <c r="PL23" s="90"/>
      <c r="PM23" s="90"/>
      <c r="PN23" s="90"/>
      <c r="PO23" s="90"/>
      <c r="PP23" s="90"/>
      <c r="PQ23" s="90"/>
      <c r="PR23" s="90"/>
      <c r="PS23" s="90"/>
      <c r="PT23" s="90"/>
      <c r="PU23" s="90"/>
      <c r="PV23" s="90"/>
      <c r="PW23" s="90"/>
      <c r="PX23" s="90"/>
      <c r="PY23" s="90"/>
      <c r="PZ23" s="90"/>
      <c r="QA23" s="90"/>
      <c r="QB23" s="90"/>
      <c r="QC23" s="90"/>
      <c r="QD23" s="90"/>
      <c r="QE23" s="90"/>
      <c r="QF23" s="90"/>
      <c r="QG23" s="90"/>
      <c r="QH23" s="90"/>
      <c r="QI23" s="90"/>
      <c r="QJ23" s="90"/>
      <c r="QK23" s="90"/>
      <c r="QL23" s="90"/>
      <c r="QM23" s="90"/>
      <c r="QN23" s="90"/>
      <c r="QO23" s="90"/>
      <c r="QP23" s="90"/>
      <c r="QQ23" s="90"/>
      <c r="QR23" s="90"/>
      <c r="QS23" s="90"/>
      <c r="QT23" s="90"/>
      <c r="QU23" s="90"/>
      <c r="QV23" s="90"/>
      <c r="QW23" s="90"/>
      <c r="QX23" s="90"/>
      <c r="QY23" s="90"/>
      <c r="QZ23" s="90"/>
      <c r="RA23" s="90"/>
      <c r="RB23" s="90"/>
      <c r="RC23" s="90"/>
      <c r="RD23" s="90"/>
      <c r="RE23" s="90"/>
      <c r="RF23" s="90"/>
      <c r="RG23" s="90"/>
      <c r="RH23" s="90"/>
      <c r="RI23" s="90"/>
      <c r="RJ23" s="90"/>
      <c r="RK23" s="90"/>
      <c r="RL23" s="90"/>
      <c r="RM23" s="90"/>
      <c r="RN23" s="90"/>
      <c r="RO23" s="90"/>
      <c r="RP23" s="90"/>
      <c r="RQ23" s="90"/>
      <c r="RR23" s="90"/>
      <c r="RS23" s="90"/>
      <c r="RT23" s="90"/>
      <c r="RU23" s="90"/>
      <c r="RV23" s="90"/>
      <c r="RW23" s="90"/>
      <c r="RX23" s="90"/>
      <c r="RY23" s="90"/>
      <c r="RZ23" s="90"/>
      <c r="SA23" s="90"/>
      <c r="SB23" s="90"/>
      <c r="SC23" s="90"/>
      <c r="SD23" s="90"/>
      <c r="SE23" s="90"/>
      <c r="SF23" s="90"/>
      <c r="SG23" s="90"/>
      <c r="SH23" s="90"/>
      <c r="SI23" s="90"/>
      <c r="SJ23" s="90"/>
      <c r="SK23" s="90"/>
      <c r="SL23" s="90"/>
      <c r="SM23" s="90"/>
      <c r="SN23" s="90"/>
      <c r="SO23" s="90"/>
      <c r="SP23" s="90"/>
      <c r="SQ23" s="90"/>
      <c r="SR23" s="90"/>
      <c r="SS23" s="90"/>
      <c r="ST23" s="90"/>
      <c r="SU23" s="90"/>
      <c r="SV23" s="90"/>
      <c r="SW23" s="90"/>
      <c r="SX23" s="90"/>
      <c r="SY23" s="90"/>
      <c r="SZ23" s="90"/>
      <c r="TA23" s="90"/>
      <c r="TB23" s="90"/>
      <c r="TC23" s="90"/>
      <c r="TD23" s="90"/>
      <c r="TE23" s="90"/>
      <c r="TF23" s="90"/>
      <c r="TG23" s="90"/>
      <c r="TH23" s="90"/>
      <c r="TI23" s="90"/>
      <c r="TJ23" s="90"/>
      <c r="TK23" s="90"/>
      <c r="TL23" s="90"/>
      <c r="TM23" s="90"/>
      <c r="TN23" s="90"/>
      <c r="TO23" s="90"/>
      <c r="TP23" s="90"/>
      <c r="TQ23" s="90"/>
      <c r="TR23" s="90"/>
      <c r="TS23" s="90"/>
      <c r="TT23" s="90"/>
      <c r="TU23" s="90"/>
      <c r="TV23" s="90"/>
      <c r="TW23" s="90"/>
      <c r="TX23" s="90"/>
      <c r="TY23" s="90"/>
      <c r="TZ23" s="90"/>
      <c r="UA23" s="90"/>
      <c r="UB23" s="90"/>
      <c r="UC23" s="90"/>
      <c r="UD23" s="90"/>
      <c r="UE23" s="90"/>
      <c r="UF23" s="90"/>
      <c r="UG23" s="90"/>
      <c r="UH23" s="90"/>
      <c r="UI23" s="90"/>
      <c r="UJ23" s="90"/>
      <c r="UK23" s="90"/>
      <c r="UL23" s="90"/>
      <c r="UM23" s="90"/>
      <c r="UN23" s="90"/>
      <c r="UO23" s="90"/>
      <c r="UP23" s="90"/>
      <c r="UQ23" s="90"/>
      <c r="UR23" s="90"/>
      <c r="US23" s="90"/>
      <c r="UT23" s="90"/>
      <c r="UU23" s="90"/>
      <c r="UV23" s="90"/>
      <c r="UW23" s="90"/>
      <c r="UX23" s="90"/>
      <c r="UY23" s="90"/>
      <c r="UZ23" s="90"/>
      <c r="VA23" s="90"/>
      <c r="VB23" s="90"/>
      <c r="VC23" s="90"/>
      <c r="VD23" s="90"/>
      <c r="VE23" s="90"/>
      <c r="VF23" s="90"/>
      <c r="VG23" s="90"/>
      <c r="VH23" s="90"/>
      <c r="VI23" s="90"/>
      <c r="VJ23" s="90"/>
      <c r="VK23" s="90"/>
      <c r="VL23" s="90"/>
      <c r="VM23" s="90"/>
      <c r="VN23" s="90"/>
      <c r="VO23" s="90"/>
      <c r="VP23" s="90"/>
      <c r="VQ23" s="90"/>
      <c r="VR23" s="90"/>
      <c r="VS23" s="90"/>
      <c r="VT23" s="90"/>
      <c r="VU23" s="90"/>
      <c r="VV23" s="90"/>
      <c r="VW23" s="90"/>
      <c r="VX23" s="90"/>
      <c r="VY23" s="90"/>
      <c r="VZ23" s="90"/>
      <c r="WA23" s="90"/>
      <c r="WB23" s="90"/>
      <c r="WC23" s="90"/>
      <c r="WD23" s="90"/>
      <c r="WE23" s="90"/>
      <c r="WF23" s="90"/>
      <c r="WG23" s="90"/>
      <c r="WH23" s="90"/>
      <c r="WI23" s="90"/>
      <c r="WJ23" s="90"/>
      <c r="WK23" s="90"/>
      <c r="WL23" s="90"/>
      <c r="WM23" s="90"/>
      <c r="WN23" s="90"/>
      <c r="WO23" s="90"/>
      <c r="WP23" s="90"/>
      <c r="WQ23" s="90"/>
      <c r="WR23" s="90"/>
      <c r="WS23" s="90"/>
      <c r="WT23" s="90"/>
      <c r="WU23" s="90"/>
      <c r="WV23" s="90"/>
      <c r="WW23" s="90"/>
      <c r="WX23" s="90"/>
      <c r="WY23" s="90"/>
      <c r="WZ23" s="90"/>
      <c r="XA23" s="90"/>
      <c r="XB23" s="90"/>
      <c r="XC23" s="90"/>
      <c r="XD23" s="90"/>
      <c r="XE23" s="90"/>
      <c r="XF23" s="90"/>
      <c r="XG23" s="90"/>
      <c r="XH23" s="90"/>
      <c r="XI23" s="90"/>
      <c r="XJ23" s="90"/>
      <c r="XK23" s="90"/>
      <c r="XL23" s="90"/>
      <c r="XM23" s="90"/>
      <c r="XN23" s="90"/>
      <c r="XO23" s="90"/>
      <c r="XP23" s="90"/>
      <c r="XQ23" s="90"/>
      <c r="XR23" s="90"/>
      <c r="XS23" s="90"/>
      <c r="XT23" s="90"/>
      <c r="XU23" s="90"/>
      <c r="XV23" s="90"/>
      <c r="XW23" s="90"/>
      <c r="XX23" s="90"/>
      <c r="XY23" s="90"/>
      <c r="XZ23" s="90"/>
      <c r="YA23" s="90"/>
      <c r="YB23" s="90"/>
      <c r="YC23" s="90"/>
      <c r="YD23" s="90"/>
      <c r="YE23" s="90"/>
      <c r="YF23" s="90"/>
      <c r="YG23" s="90"/>
      <c r="YH23" s="90"/>
      <c r="YI23" s="90"/>
      <c r="YJ23" s="90"/>
      <c r="YK23" s="90"/>
      <c r="YL23" s="90"/>
      <c r="YM23" s="90"/>
      <c r="YN23" s="90"/>
      <c r="YO23" s="90"/>
      <c r="YP23" s="90"/>
      <c r="YQ23" s="90"/>
      <c r="YR23" s="90"/>
      <c r="YS23" s="90"/>
      <c r="YT23" s="90"/>
      <c r="YU23" s="90"/>
      <c r="YV23" s="90"/>
      <c r="YW23" s="90"/>
      <c r="YX23" s="90"/>
      <c r="YY23" s="90"/>
      <c r="YZ23" s="90"/>
      <c r="ZA23" s="90"/>
      <c r="ZB23" s="90"/>
      <c r="ZC23" s="90"/>
      <c r="ZD23" s="90"/>
      <c r="ZE23" s="90"/>
      <c r="ZF23" s="90"/>
      <c r="ZG23" s="90"/>
      <c r="ZH23" s="90"/>
      <c r="ZI23" s="90"/>
      <c r="ZJ23" s="90"/>
      <c r="ZK23" s="90"/>
      <c r="ZL23" s="90"/>
      <c r="ZM23" s="90"/>
      <c r="ZN23" s="90"/>
      <c r="ZO23" s="90"/>
      <c r="ZP23" s="90"/>
      <c r="ZQ23" s="90"/>
      <c r="ZR23" s="90"/>
      <c r="ZS23" s="90"/>
      <c r="ZT23" s="90"/>
      <c r="ZU23" s="90"/>
      <c r="ZV23" s="90"/>
      <c r="ZW23" s="90"/>
      <c r="ZX23" s="90"/>
      <c r="ZY23" s="90"/>
      <c r="ZZ23" s="90"/>
      <c r="AAA23" s="90"/>
      <c r="AAB23" s="90"/>
      <c r="AAC23" s="90"/>
      <c r="AAD23" s="90"/>
      <c r="AAE23" s="90"/>
      <c r="AAF23" s="90"/>
      <c r="AAG23" s="90"/>
      <c r="AAH23" s="90"/>
      <c r="AAI23" s="90"/>
      <c r="AAJ23" s="90"/>
      <c r="AAK23" s="90"/>
      <c r="AAL23" s="90"/>
      <c r="AAM23" s="90"/>
      <c r="AAN23" s="90"/>
      <c r="AAO23" s="90"/>
      <c r="AAP23" s="90"/>
      <c r="AAQ23" s="90"/>
      <c r="AAR23" s="90"/>
      <c r="AAS23" s="90"/>
      <c r="AAT23" s="90"/>
      <c r="AAU23" s="90"/>
      <c r="AAV23" s="90"/>
      <c r="AAW23" s="90"/>
      <c r="AAX23" s="90"/>
      <c r="AAY23" s="90"/>
      <c r="AAZ23" s="90"/>
      <c r="ABA23" s="90"/>
      <c r="ABB23" s="90"/>
      <c r="ABC23" s="90"/>
      <c r="ABD23" s="90"/>
      <c r="ABE23" s="90"/>
      <c r="ABF23" s="90"/>
      <c r="ABG23" s="90"/>
      <c r="ABH23" s="90"/>
      <c r="ABI23" s="90"/>
      <c r="ABJ23" s="90"/>
      <c r="ABK23" s="90"/>
      <c r="ABL23" s="90"/>
      <c r="ABM23" s="90"/>
      <c r="ABN23" s="90"/>
      <c r="ABO23" s="90"/>
      <c r="ABP23" s="90"/>
      <c r="ABQ23" s="90"/>
      <c r="ABR23" s="90"/>
      <c r="ABS23" s="90"/>
      <c r="ABT23" s="90"/>
      <c r="ABU23" s="90"/>
      <c r="ABV23" s="90"/>
      <c r="ABW23" s="90"/>
      <c r="ABX23" s="90"/>
      <c r="ABY23" s="90"/>
      <c r="ABZ23" s="90"/>
      <c r="ACA23" s="90"/>
      <c r="ACB23" s="90"/>
      <c r="ACC23" s="90"/>
      <c r="ACD23" s="90"/>
      <c r="ACE23" s="90"/>
      <c r="ACF23" s="90"/>
      <c r="ACG23" s="90"/>
      <c r="ACH23" s="90"/>
      <c r="ACI23" s="90"/>
      <c r="ACJ23" s="90"/>
      <c r="ACK23" s="90"/>
      <c r="ACL23" s="90"/>
      <c r="ACM23" s="90"/>
      <c r="ACN23" s="90"/>
      <c r="ACO23" s="90"/>
      <c r="ACP23" s="90"/>
      <c r="ACQ23" s="90"/>
      <c r="ACR23" s="90"/>
      <c r="ACS23" s="90"/>
      <c r="ACT23" s="90"/>
      <c r="ACU23" s="90"/>
      <c r="ACV23" s="90"/>
      <c r="ACW23" s="90"/>
      <c r="ACX23" s="90"/>
      <c r="ACY23" s="90"/>
      <c r="ACZ23" s="90"/>
      <c r="ADA23" s="90"/>
      <c r="ADB23" s="90"/>
      <c r="ADC23" s="90"/>
      <c r="ADD23" s="90"/>
      <c r="ADE23" s="90"/>
      <c r="ADF23" s="90"/>
      <c r="ADG23" s="90"/>
      <c r="ADH23" s="90"/>
      <c r="ADI23" s="90"/>
      <c r="ADJ23" s="90"/>
      <c r="ADK23" s="90"/>
      <c r="ADL23" s="90"/>
      <c r="ADM23" s="90"/>
      <c r="ADN23" s="90"/>
      <c r="ADO23" s="90"/>
      <c r="ADP23" s="90"/>
      <c r="ADQ23" s="90"/>
      <c r="ADR23" s="90"/>
      <c r="ADS23" s="90"/>
      <c r="ADT23" s="90"/>
      <c r="ADU23" s="90"/>
      <c r="ADV23" s="90"/>
      <c r="ADW23" s="90"/>
      <c r="ADX23" s="90"/>
      <c r="ADY23" s="90"/>
      <c r="ADZ23" s="90"/>
      <c r="AEA23" s="90"/>
      <c r="AEB23" s="90"/>
      <c r="AEC23" s="90"/>
      <c r="AED23" s="90"/>
      <c r="AEE23" s="90"/>
      <c r="AEF23" s="90"/>
      <c r="AEG23" s="90"/>
      <c r="AEH23" s="90"/>
      <c r="AEI23" s="90"/>
      <c r="AEJ23" s="90"/>
      <c r="AEK23" s="90"/>
      <c r="AEL23" s="90"/>
      <c r="AEM23" s="90"/>
      <c r="AEN23" s="90"/>
      <c r="AEO23" s="90"/>
      <c r="AEP23" s="90"/>
      <c r="AEQ23" s="90"/>
      <c r="AER23" s="90"/>
      <c r="AES23" s="90"/>
      <c r="AET23" s="90"/>
      <c r="AEU23" s="90"/>
      <c r="AEV23" s="90"/>
      <c r="AEW23" s="90"/>
      <c r="AEX23" s="90"/>
      <c r="AEY23" s="90"/>
      <c r="AEZ23" s="90"/>
      <c r="AFA23" s="90"/>
      <c r="AFB23" s="90"/>
      <c r="AFC23" s="90"/>
      <c r="AFD23" s="90"/>
      <c r="AFE23" s="90"/>
      <c r="AFF23" s="90"/>
      <c r="AFG23" s="90"/>
      <c r="AFH23" s="90"/>
      <c r="AFI23" s="90"/>
      <c r="AFJ23" s="90"/>
      <c r="AFK23" s="90"/>
      <c r="AFL23" s="90"/>
      <c r="AFM23" s="90"/>
      <c r="AFN23" s="90"/>
      <c r="AFO23" s="90"/>
      <c r="AFP23" s="90"/>
      <c r="AFQ23" s="90"/>
      <c r="AFR23" s="90"/>
      <c r="AFS23" s="90"/>
      <c r="AFT23" s="90"/>
      <c r="AFU23" s="90"/>
      <c r="AFV23" s="90"/>
      <c r="AFW23" s="90"/>
      <c r="AFX23" s="90"/>
      <c r="AFY23" s="90"/>
      <c r="AFZ23" s="90"/>
      <c r="AGA23" s="90"/>
      <c r="AGB23" s="90"/>
      <c r="AGC23" s="90"/>
      <c r="AGD23" s="90"/>
      <c r="AGE23" s="90"/>
      <c r="AGF23" s="90"/>
      <c r="AGG23" s="90"/>
      <c r="AGH23" s="90"/>
      <c r="AGI23" s="90"/>
      <c r="AGJ23" s="90"/>
      <c r="AGK23" s="90"/>
      <c r="AGL23" s="90"/>
      <c r="AGM23" s="90"/>
      <c r="AGN23" s="90"/>
      <c r="AGO23" s="90"/>
      <c r="AGP23" s="90"/>
      <c r="AGQ23" s="90"/>
      <c r="AGR23" s="90"/>
      <c r="AGS23" s="90"/>
      <c r="AGT23" s="90"/>
      <c r="AGU23" s="90"/>
      <c r="AGV23" s="90"/>
      <c r="AGW23" s="90"/>
      <c r="AGX23" s="90"/>
      <c r="AGY23" s="90"/>
      <c r="AGZ23" s="90"/>
      <c r="AHA23" s="90"/>
      <c r="AHB23" s="90"/>
      <c r="AHC23" s="90"/>
      <c r="AHD23" s="90"/>
      <c r="AHE23" s="90"/>
      <c r="AHF23" s="90"/>
      <c r="AHG23" s="90"/>
      <c r="AHH23" s="90"/>
      <c r="AHI23" s="90"/>
      <c r="AHJ23" s="90"/>
      <c r="AHK23" s="90"/>
      <c r="AHL23" s="90"/>
      <c r="AHM23" s="90"/>
      <c r="AHN23" s="90"/>
      <c r="AHO23" s="90"/>
      <c r="AHP23" s="90"/>
      <c r="AHQ23" s="90"/>
      <c r="AHR23" s="90"/>
      <c r="AHS23" s="90"/>
      <c r="AHT23" s="90"/>
      <c r="AHU23" s="90"/>
      <c r="AHV23" s="90"/>
      <c r="AHW23" s="90"/>
      <c r="AHX23" s="90"/>
      <c r="AHY23" s="90"/>
      <c r="AHZ23" s="90"/>
      <c r="AIA23" s="90"/>
      <c r="AIB23" s="90"/>
      <c r="AIC23" s="90"/>
      <c r="AID23" s="90"/>
      <c r="AIE23" s="90"/>
      <c r="AIF23" s="90"/>
      <c r="AIG23" s="90"/>
      <c r="AIH23" s="90"/>
      <c r="AII23" s="90"/>
      <c r="AIJ23" s="90"/>
      <c r="AIK23" s="90"/>
      <c r="AIL23" s="90"/>
      <c r="AIM23" s="90"/>
      <c r="AIN23" s="90"/>
      <c r="AIO23" s="90"/>
      <c r="AIP23" s="90"/>
      <c r="AIQ23" s="90"/>
      <c r="AIR23" s="90"/>
      <c r="AIS23" s="90"/>
      <c r="AIT23" s="90"/>
      <c r="AIU23" s="90"/>
      <c r="AIV23" s="90"/>
      <c r="AIW23" s="90"/>
      <c r="AIX23" s="90"/>
      <c r="AIY23" s="90"/>
      <c r="AIZ23" s="90"/>
      <c r="AJA23" s="90"/>
      <c r="AJB23" s="90"/>
      <c r="AJC23" s="90"/>
      <c r="AJD23" s="90"/>
      <c r="AJE23" s="90"/>
      <c r="AJF23" s="90"/>
      <c r="AJG23" s="90"/>
      <c r="AJH23" s="90"/>
      <c r="AJI23" s="90"/>
      <c r="AJJ23" s="90"/>
      <c r="AJK23" s="90"/>
      <c r="AJL23" s="90"/>
      <c r="AJM23" s="90"/>
      <c r="AJN23" s="90"/>
      <c r="AJO23" s="90"/>
      <c r="AJP23" s="90"/>
      <c r="AJQ23" s="90"/>
      <c r="AJR23" s="90"/>
      <c r="AJS23" s="90"/>
      <c r="AJT23" s="90"/>
      <c r="AJU23" s="90"/>
      <c r="AJV23" s="90"/>
      <c r="AJW23" s="90"/>
      <c r="AJX23" s="90"/>
      <c r="AJY23" s="90"/>
      <c r="AJZ23" s="90"/>
      <c r="AKA23" s="90"/>
      <c r="AKB23" s="90"/>
      <c r="AKC23" s="90"/>
      <c r="AKD23" s="90"/>
      <c r="AKE23" s="90"/>
      <c r="AKF23" s="90"/>
      <c r="AKG23" s="90"/>
      <c r="AKH23" s="90"/>
      <c r="AKI23" s="90"/>
      <c r="AKJ23" s="90"/>
      <c r="AKK23" s="90"/>
      <c r="AKL23" s="90"/>
      <c r="AKM23" s="90"/>
      <c r="AKN23" s="90"/>
      <c r="AKO23" s="90"/>
      <c r="AKP23" s="90"/>
      <c r="AKQ23" s="90"/>
      <c r="AKR23" s="90"/>
      <c r="AKS23" s="90"/>
      <c r="AKT23" s="90"/>
      <c r="AKU23" s="90"/>
      <c r="AKV23" s="90"/>
      <c r="AKW23" s="90"/>
      <c r="AKX23" s="90"/>
      <c r="AKY23" s="90"/>
      <c r="AKZ23" s="90"/>
      <c r="ALA23" s="90"/>
      <c r="ALB23" s="90"/>
      <c r="ALC23" s="90"/>
      <c r="ALD23" s="90"/>
      <c r="ALE23" s="90"/>
      <c r="ALF23" s="90"/>
      <c r="ALG23" s="90"/>
      <c r="ALH23" s="90"/>
      <c r="ALI23" s="90"/>
      <c r="ALJ23" s="90"/>
      <c r="ALK23" s="90"/>
      <c r="ALL23" s="90"/>
      <c r="ALM23" s="90"/>
      <c r="ALN23" s="90"/>
      <c r="ALO23" s="90"/>
      <c r="ALP23" s="90"/>
      <c r="ALQ23" s="90"/>
      <c r="ALR23" s="90"/>
      <c r="ALS23" s="90"/>
      <c r="ALT23" s="90"/>
      <c r="ALU23" s="90"/>
      <c r="ALV23" s="90"/>
      <c r="ALW23" s="90"/>
      <c r="ALX23" s="90"/>
      <c r="ALY23" s="90"/>
      <c r="ALZ23" s="90"/>
      <c r="AMA23" s="90"/>
      <c r="AMB23" s="90"/>
      <c r="AMC23" s="90"/>
      <c r="AMD23" s="90"/>
      <c r="AME23" s="90"/>
      <c r="AMF23" s="90"/>
      <c r="AMG23" s="90"/>
      <c r="AMH23" s="90"/>
      <c r="AMI23" s="90"/>
      <c r="AMJ23" s="90"/>
    </row>
    <row r="24" spans="1:1024" ht="15.75" x14ac:dyDescent="0.25">
      <c r="A24" s="110" t="s">
        <v>137</v>
      </c>
      <c r="B24" s="111"/>
      <c r="C24" s="112"/>
      <c r="D24" s="90"/>
      <c r="E24" s="87"/>
      <c r="F24" s="88"/>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c r="BY24" s="90"/>
      <c r="BZ24" s="90"/>
      <c r="CA24" s="90"/>
      <c r="CB24" s="90"/>
      <c r="CC24" s="90"/>
      <c r="CD24" s="90"/>
      <c r="CE24" s="90"/>
      <c r="CF24" s="90"/>
      <c r="CG24" s="90"/>
      <c r="CH24" s="90"/>
      <c r="CI24" s="90"/>
      <c r="CJ24" s="90"/>
      <c r="CK24" s="90"/>
      <c r="CL24" s="90"/>
      <c r="CM24" s="90"/>
      <c r="CN24" s="90"/>
      <c r="CO24" s="90"/>
      <c r="CP24" s="90"/>
      <c r="CQ24" s="90"/>
      <c r="CR24" s="90"/>
      <c r="CS24" s="90"/>
      <c r="CT24" s="90"/>
      <c r="CU24" s="90"/>
      <c r="CV24" s="90"/>
      <c r="CW24" s="90"/>
      <c r="CX24" s="90"/>
      <c r="CY24" s="90"/>
      <c r="CZ24" s="90"/>
      <c r="DA24" s="90"/>
      <c r="DB24" s="90"/>
      <c r="DC24" s="90"/>
      <c r="DD24" s="90"/>
      <c r="DE24" s="90"/>
      <c r="DF24" s="90"/>
      <c r="DG24" s="90"/>
      <c r="DH24" s="90"/>
      <c r="DI24" s="90"/>
      <c r="DJ24" s="90"/>
      <c r="DK24" s="90"/>
      <c r="DL24" s="90"/>
      <c r="DM24" s="90"/>
      <c r="DN24" s="90"/>
      <c r="DO24" s="90"/>
      <c r="DP24" s="90"/>
      <c r="DQ24" s="90"/>
      <c r="DR24" s="90"/>
      <c r="DS24" s="90"/>
      <c r="DT24" s="90"/>
      <c r="DU24" s="90"/>
      <c r="DV24" s="90"/>
      <c r="DW24" s="90"/>
      <c r="DX24" s="90"/>
      <c r="DY24" s="90"/>
      <c r="DZ24" s="90"/>
      <c r="EA24" s="90"/>
      <c r="EB24" s="90"/>
      <c r="EC24" s="90"/>
      <c r="ED24" s="90"/>
      <c r="EE24" s="90"/>
      <c r="EF24" s="90"/>
      <c r="EG24" s="90"/>
      <c r="EH24" s="90"/>
      <c r="EI24" s="90"/>
      <c r="EJ24" s="90"/>
      <c r="EK24" s="90"/>
      <c r="EL24" s="90"/>
      <c r="EM24" s="90"/>
      <c r="EN24" s="90"/>
      <c r="EO24" s="90"/>
      <c r="EP24" s="90"/>
      <c r="EQ24" s="90"/>
      <c r="ER24" s="90"/>
      <c r="ES24" s="90"/>
      <c r="ET24" s="90"/>
      <c r="EU24" s="90"/>
      <c r="EV24" s="90"/>
      <c r="EW24" s="90"/>
      <c r="EX24" s="90"/>
      <c r="EY24" s="90"/>
      <c r="EZ24" s="90"/>
      <c r="FA24" s="90"/>
      <c r="FB24" s="90"/>
      <c r="FC24" s="90"/>
      <c r="FD24" s="90"/>
      <c r="FE24" s="90"/>
      <c r="FF24" s="90"/>
      <c r="FG24" s="90"/>
      <c r="FH24" s="90"/>
      <c r="FI24" s="90"/>
      <c r="FJ24" s="90"/>
      <c r="FK24" s="90"/>
      <c r="FL24" s="90"/>
      <c r="FM24" s="90"/>
      <c r="FN24" s="90"/>
      <c r="FO24" s="90"/>
      <c r="FP24" s="90"/>
      <c r="FQ24" s="90"/>
      <c r="FR24" s="90"/>
      <c r="FS24" s="90"/>
      <c r="FT24" s="90"/>
      <c r="FU24" s="90"/>
      <c r="FV24" s="90"/>
      <c r="FW24" s="90"/>
      <c r="FX24" s="90"/>
      <c r="FY24" s="90"/>
      <c r="FZ24" s="90"/>
      <c r="GA24" s="90"/>
      <c r="GB24" s="90"/>
      <c r="GC24" s="90"/>
      <c r="GD24" s="90"/>
      <c r="GE24" s="90"/>
      <c r="GF24" s="90"/>
      <c r="GG24" s="90"/>
      <c r="GH24" s="90"/>
      <c r="GI24" s="90"/>
      <c r="GJ24" s="90"/>
      <c r="GK24" s="90"/>
      <c r="GL24" s="90"/>
      <c r="GM24" s="90"/>
      <c r="GN24" s="90"/>
      <c r="GO24" s="90"/>
      <c r="GP24" s="90"/>
      <c r="GQ24" s="90"/>
      <c r="GR24" s="90"/>
      <c r="GS24" s="90"/>
      <c r="GT24" s="90"/>
      <c r="GU24" s="90"/>
      <c r="GV24" s="90"/>
      <c r="GW24" s="90"/>
      <c r="GX24" s="90"/>
      <c r="GY24" s="90"/>
      <c r="GZ24" s="90"/>
      <c r="HA24" s="90"/>
      <c r="HB24" s="90"/>
      <c r="HC24" s="90"/>
      <c r="HD24" s="90"/>
      <c r="HE24" s="90"/>
      <c r="HF24" s="90"/>
      <c r="HG24" s="90"/>
      <c r="HH24" s="90"/>
      <c r="HI24" s="90"/>
      <c r="HJ24" s="90"/>
      <c r="HK24" s="90"/>
      <c r="HL24" s="90"/>
      <c r="HM24" s="90"/>
      <c r="HN24" s="90"/>
      <c r="HO24" s="90"/>
      <c r="HP24" s="90"/>
      <c r="HQ24" s="90"/>
      <c r="HR24" s="90"/>
      <c r="HS24" s="90"/>
      <c r="HT24" s="90"/>
      <c r="HU24" s="90"/>
      <c r="HV24" s="90"/>
      <c r="HW24" s="90"/>
      <c r="HX24" s="90"/>
      <c r="HY24" s="90"/>
      <c r="HZ24" s="90"/>
      <c r="IA24" s="90"/>
      <c r="IB24" s="90"/>
      <c r="IC24" s="90"/>
      <c r="ID24" s="90"/>
      <c r="IE24" s="90"/>
      <c r="IF24" s="90"/>
      <c r="IG24" s="90"/>
      <c r="IH24" s="90"/>
      <c r="II24" s="90"/>
      <c r="IJ24" s="90"/>
      <c r="IK24" s="90"/>
      <c r="IL24" s="90"/>
      <c r="IM24" s="90"/>
      <c r="IN24" s="90"/>
      <c r="IO24" s="90"/>
      <c r="IP24" s="90"/>
      <c r="IQ24" s="90"/>
      <c r="IR24" s="90"/>
      <c r="IS24" s="90"/>
      <c r="IT24" s="90"/>
      <c r="IU24" s="90"/>
      <c r="IV24" s="90"/>
      <c r="IW24" s="90"/>
      <c r="IX24" s="90"/>
      <c r="IY24" s="90"/>
      <c r="IZ24" s="90"/>
      <c r="JA24" s="90"/>
      <c r="JB24" s="90"/>
      <c r="JC24" s="90"/>
      <c r="JD24" s="90"/>
      <c r="JE24" s="90"/>
      <c r="JF24" s="90"/>
      <c r="JG24" s="90"/>
      <c r="JH24" s="90"/>
      <c r="JI24" s="90"/>
      <c r="JJ24" s="90"/>
      <c r="JK24" s="90"/>
      <c r="JL24" s="90"/>
      <c r="JM24" s="90"/>
      <c r="JN24" s="90"/>
      <c r="JO24" s="90"/>
      <c r="JP24" s="90"/>
      <c r="JQ24" s="90"/>
      <c r="JR24" s="90"/>
      <c r="JS24" s="90"/>
      <c r="JT24" s="90"/>
      <c r="JU24" s="90"/>
      <c r="JV24" s="90"/>
      <c r="JW24" s="90"/>
      <c r="JX24" s="90"/>
      <c r="JY24" s="90"/>
      <c r="JZ24" s="90"/>
      <c r="KA24" s="90"/>
      <c r="KB24" s="90"/>
      <c r="KC24" s="90"/>
      <c r="KD24" s="90"/>
      <c r="KE24" s="90"/>
      <c r="KF24" s="90"/>
      <c r="KG24" s="90"/>
      <c r="KH24" s="90"/>
      <c r="KI24" s="90"/>
      <c r="KJ24" s="90"/>
      <c r="KK24" s="90"/>
      <c r="KL24" s="90"/>
      <c r="KM24" s="90"/>
      <c r="KN24" s="90"/>
      <c r="KO24" s="90"/>
      <c r="KP24" s="90"/>
      <c r="KQ24" s="90"/>
      <c r="KR24" s="90"/>
      <c r="KS24" s="90"/>
      <c r="KT24" s="90"/>
      <c r="KU24" s="90"/>
      <c r="KV24" s="90"/>
      <c r="KW24" s="90"/>
      <c r="KX24" s="90"/>
      <c r="KY24" s="90"/>
      <c r="KZ24" s="90"/>
      <c r="LA24" s="90"/>
      <c r="LB24" s="90"/>
      <c r="LC24" s="90"/>
      <c r="LD24" s="90"/>
      <c r="LE24" s="90"/>
      <c r="LF24" s="90"/>
      <c r="LG24" s="90"/>
      <c r="LH24" s="90"/>
      <c r="LI24" s="90"/>
      <c r="LJ24" s="90"/>
      <c r="LK24" s="90"/>
      <c r="LL24" s="90"/>
      <c r="LM24" s="90"/>
      <c r="LN24" s="90"/>
      <c r="LO24" s="90"/>
      <c r="LP24" s="90"/>
      <c r="LQ24" s="90"/>
      <c r="LR24" s="90"/>
      <c r="LS24" s="90"/>
      <c r="LT24" s="90"/>
      <c r="LU24" s="90"/>
      <c r="LV24" s="90"/>
      <c r="LW24" s="90"/>
      <c r="LX24" s="90"/>
      <c r="LY24" s="90"/>
      <c r="LZ24" s="90"/>
      <c r="MA24" s="90"/>
      <c r="MB24" s="90"/>
      <c r="MC24" s="90"/>
      <c r="MD24" s="90"/>
      <c r="ME24" s="90"/>
      <c r="MF24" s="90"/>
      <c r="MG24" s="90"/>
      <c r="MH24" s="90"/>
      <c r="MI24" s="90"/>
      <c r="MJ24" s="90"/>
      <c r="MK24" s="90"/>
      <c r="ML24" s="90"/>
      <c r="MM24" s="90"/>
      <c r="MN24" s="90"/>
      <c r="MO24" s="90"/>
      <c r="MP24" s="90"/>
      <c r="MQ24" s="90"/>
      <c r="MR24" s="90"/>
      <c r="MS24" s="90"/>
      <c r="MT24" s="90"/>
      <c r="MU24" s="90"/>
      <c r="MV24" s="90"/>
      <c r="MW24" s="90"/>
      <c r="MX24" s="90"/>
      <c r="MY24" s="90"/>
      <c r="MZ24" s="90"/>
      <c r="NA24" s="90"/>
      <c r="NB24" s="90"/>
      <c r="NC24" s="90"/>
      <c r="ND24" s="90"/>
      <c r="NE24" s="90"/>
      <c r="NF24" s="90"/>
      <c r="NG24" s="90"/>
      <c r="NH24" s="90"/>
      <c r="NI24" s="90"/>
      <c r="NJ24" s="90"/>
      <c r="NK24" s="90"/>
      <c r="NL24" s="90"/>
      <c r="NM24" s="90"/>
      <c r="NN24" s="90"/>
      <c r="NO24" s="90"/>
      <c r="NP24" s="90"/>
      <c r="NQ24" s="90"/>
      <c r="NR24" s="90"/>
      <c r="NS24" s="90"/>
      <c r="NT24" s="90"/>
      <c r="NU24" s="90"/>
      <c r="NV24" s="90"/>
      <c r="NW24" s="90"/>
      <c r="NX24" s="90"/>
      <c r="NY24" s="90"/>
      <c r="NZ24" s="90"/>
      <c r="OA24" s="90"/>
      <c r="OB24" s="90"/>
      <c r="OC24" s="90"/>
      <c r="OD24" s="90"/>
      <c r="OE24" s="90"/>
      <c r="OF24" s="90"/>
      <c r="OG24" s="90"/>
      <c r="OH24" s="90"/>
      <c r="OI24" s="90"/>
      <c r="OJ24" s="90"/>
      <c r="OK24" s="90"/>
      <c r="OL24" s="90"/>
      <c r="OM24" s="90"/>
      <c r="ON24" s="90"/>
      <c r="OO24" s="90"/>
      <c r="OP24" s="90"/>
      <c r="OQ24" s="90"/>
      <c r="OR24" s="90"/>
      <c r="OS24" s="90"/>
      <c r="OT24" s="90"/>
      <c r="OU24" s="90"/>
      <c r="OV24" s="90"/>
      <c r="OW24" s="90"/>
      <c r="OX24" s="90"/>
      <c r="OY24" s="90"/>
      <c r="OZ24" s="90"/>
      <c r="PA24" s="90"/>
      <c r="PB24" s="90"/>
      <c r="PC24" s="90"/>
      <c r="PD24" s="90"/>
      <c r="PE24" s="90"/>
      <c r="PF24" s="90"/>
      <c r="PG24" s="90"/>
      <c r="PH24" s="90"/>
      <c r="PI24" s="90"/>
      <c r="PJ24" s="90"/>
      <c r="PK24" s="90"/>
      <c r="PL24" s="90"/>
      <c r="PM24" s="90"/>
      <c r="PN24" s="90"/>
      <c r="PO24" s="90"/>
      <c r="PP24" s="90"/>
      <c r="PQ24" s="90"/>
      <c r="PR24" s="90"/>
      <c r="PS24" s="90"/>
      <c r="PT24" s="90"/>
      <c r="PU24" s="90"/>
      <c r="PV24" s="90"/>
      <c r="PW24" s="90"/>
      <c r="PX24" s="90"/>
      <c r="PY24" s="90"/>
      <c r="PZ24" s="90"/>
      <c r="QA24" s="90"/>
      <c r="QB24" s="90"/>
      <c r="QC24" s="90"/>
      <c r="QD24" s="90"/>
      <c r="QE24" s="90"/>
      <c r="QF24" s="90"/>
      <c r="QG24" s="90"/>
      <c r="QH24" s="90"/>
      <c r="QI24" s="90"/>
      <c r="QJ24" s="90"/>
      <c r="QK24" s="90"/>
      <c r="QL24" s="90"/>
      <c r="QM24" s="90"/>
      <c r="QN24" s="90"/>
      <c r="QO24" s="90"/>
      <c r="QP24" s="90"/>
      <c r="QQ24" s="90"/>
      <c r="QR24" s="90"/>
      <c r="QS24" s="90"/>
      <c r="QT24" s="90"/>
      <c r="QU24" s="90"/>
      <c r="QV24" s="90"/>
      <c r="QW24" s="90"/>
      <c r="QX24" s="90"/>
      <c r="QY24" s="90"/>
      <c r="QZ24" s="90"/>
      <c r="RA24" s="90"/>
      <c r="RB24" s="90"/>
      <c r="RC24" s="90"/>
      <c r="RD24" s="90"/>
      <c r="RE24" s="90"/>
      <c r="RF24" s="90"/>
      <c r="RG24" s="90"/>
      <c r="RH24" s="90"/>
      <c r="RI24" s="90"/>
      <c r="RJ24" s="90"/>
      <c r="RK24" s="90"/>
      <c r="RL24" s="90"/>
      <c r="RM24" s="90"/>
      <c r="RN24" s="90"/>
      <c r="RO24" s="90"/>
      <c r="RP24" s="90"/>
      <c r="RQ24" s="90"/>
      <c r="RR24" s="90"/>
      <c r="RS24" s="90"/>
      <c r="RT24" s="90"/>
      <c r="RU24" s="90"/>
      <c r="RV24" s="90"/>
      <c r="RW24" s="90"/>
      <c r="RX24" s="90"/>
      <c r="RY24" s="90"/>
      <c r="RZ24" s="90"/>
      <c r="SA24" s="90"/>
      <c r="SB24" s="90"/>
      <c r="SC24" s="90"/>
      <c r="SD24" s="90"/>
      <c r="SE24" s="90"/>
      <c r="SF24" s="90"/>
      <c r="SG24" s="90"/>
      <c r="SH24" s="90"/>
      <c r="SI24" s="90"/>
      <c r="SJ24" s="90"/>
      <c r="SK24" s="90"/>
      <c r="SL24" s="90"/>
      <c r="SM24" s="90"/>
      <c r="SN24" s="90"/>
      <c r="SO24" s="90"/>
      <c r="SP24" s="90"/>
      <c r="SQ24" s="90"/>
      <c r="SR24" s="90"/>
      <c r="SS24" s="90"/>
      <c r="ST24" s="90"/>
      <c r="SU24" s="90"/>
      <c r="SV24" s="90"/>
      <c r="SW24" s="90"/>
      <c r="SX24" s="90"/>
      <c r="SY24" s="90"/>
      <c r="SZ24" s="90"/>
      <c r="TA24" s="90"/>
      <c r="TB24" s="90"/>
      <c r="TC24" s="90"/>
      <c r="TD24" s="90"/>
      <c r="TE24" s="90"/>
      <c r="TF24" s="90"/>
      <c r="TG24" s="90"/>
      <c r="TH24" s="90"/>
      <c r="TI24" s="90"/>
      <c r="TJ24" s="90"/>
      <c r="TK24" s="90"/>
      <c r="TL24" s="90"/>
      <c r="TM24" s="90"/>
      <c r="TN24" s="90"/>
      <c r="TO24" s="90"/>
      <c r="TP24" s="90"/>
      <c r="TQ24" s="90"/>
      <c r="TR24" s="90"/>
      <c r="TS24" s="90"/>
      <c r="TT24" s="90"/>
      <c r="TU24" s="90"/>
      <c r="TV24" s="90"/>
      <c r="TW24" s="90"/>
      <c r="TX24" s="90"/>
      <c r="TY24" s="90"/>
      <c r="TZ24" s="90"/>
      <c r="UA24" s="90"/>
      <c r="UB24" s="90"/>
      <c r="UC24" s="90"/>
      <c r="UD24" s="90"/>
      <c r="UE24" s="90"/>
      <c r="UF24" s="90"/>
      <c r="UG24" s="90"/>
      <c r="UH24" s="90"/>
      <c r="UI24" s="90"/>
      <c r="UJ24" s="90"/>
      <c r="UK24" s="90"/>
      <c r="UL24" s="90"/>
      <c r="UM24" s="90"/>
      <c r="UN24" s="90"/>
      <c r="UO24" s="90"/>
      <c r="UP24" s="90"/>
      <c r="UQ24" s="90"/>
      <c r="UR24" s="90"/>
      <c r="US24" s="90"/>
      <c r="UT24" s="90"/>
      <c r="UU24" s="90"/>
      <c r="UV24" s="90"/>
      <c r="UW24" s="90"/>
      <c r="UX24" s="90"/>
      <c r="UY24" s="90"/>
      <c r="UZ24" s="90"/>
      <c r="VA24" s="90"/>
      <c r="VB24" s="90"/>
      <c r="VC24" s="90"/>
      <c r="VD24" s="90"/>
      <c r="VE24" s="90"/>
      <c r="VF24" s="90"/>
      <c r="VG24" s="90"/>
      <c r="VH24" s="90"/>
      <c r="VI24" s="90"/>
      <c r="VJ24" s="90"/>
      <c r="VK24" s="90"/>
      <c r="VL24" s="90"/>
      <c r="VM24" s="90"/>
      <c r="VN24" s="90"/>
      <c r="VO24" s="90"/>
      <c r="VP24" s="90"/>
      <c r="VQ24" s="90"/>
      <c r="VR24" s="90"/>
      <c r="VS24" s="90"/>
      <c r="VT24" s="90"/>
      <c r="VU24" s="90"/>
      <c r="VV24" s="90"/>
      <c r="VW24" s="90"/>
      <c r="VX24" s="90"/>
      <c r="VY24" s="90"/>
      <c r="VZ24" s="90"/>
      <c r="WA24" s="90"/>
      <c r="WB24" s="90"/>
      <c r="WC24" s="90"/>
      <c r="WD24" s="90"/>
      <c r="WE24" s="90"/>
      <c r="WF24" s="90"/>
      <c r="WG24" s="90"/>
      <c r="WH24" s="90"/>
      <c r="WI24" s="90"/>
      <c r="WJ24" s="90"/>
      <c r="WK24" s="90"/>
      <c r="WL24" s="90"/>
      <c r="WM24" s="90"/>
      <c r="WN24" s="90"/>
      <c r="WO24" s="90"/>
      <c r="WP24" s="90"/>
      <c r="WQ24" s="90"/>
      <c r="WR24" s="90"/>
      <c r="WS24" s="90"/>
      <c r="WT24" s="90"/>
      <c r="WU24" s="90"/>
      <c r="WV24" s="90"/>
      <c r="WW24" s="90"/>
      <c r="WX24" s="90"/>
      <c r="WY24" s="90"/>
      <c r="WZ24" s="90"/>
      <c r="XA24" s="90"/>
      <c r="XB24" s="90"/>
      <c r="XC24" s="90"/>
      <c r="XD24" s="90"/>
      <c r="XE24" s="90"/>
      <c r="XF24" s="90"/>
      <c r="XG24" s="90"/>
      <c r="XH24" s="90"/>
      <c r="XI24" s="90"/>
      <c r="XJ24" s="90"/>
      <c r="XK24" s="90"/>
      <c r="XL24" s="90"/>
      <c r="XM24" s="90"/>
      <c r="XN24" s="90"/>
      <c r="XO24" s="90"/>
      <c r="XP24" s="90"/>
      <c r="XQ24" s="90"/>
      <c r="XR24" s="90"/>
      <c r="XS24" s="90"/>
      <c r="XT24" s="90"/>
      <c r="XU24" s="90"/>
      <c r="XV24" s="90"/>
      <c r="XW24" s="90"/>
      <c r="XX24" s="90"/>
      <c r="XY24" s="90"/>
      <c r="XZ24" s="90"/>
      <c r="YA24" s="90"/>
      <c r="YB24" s="90"/>
      <c r="YC24" s="90"/>
      <c r="YD24" s="90"/>
      <c r="YE24" s="90"/>
      <c r="YF24" s="90"/>
      <c r="YG24" s="90"/>
      <c r="YH24" s="90"/>
      <c r="YI24" s="90"/>
      <c r="YJ24" s="90"/>
      <c r="YK24" s="90"/>
      <c r="YL24" s="90"/>
      <c r="YM24" s="90"/>
      <c r="YN24" s="90"/>
      <c r="YO24" s="90"/>
      <c r="YP24" s="90"/>
      <c r="YQ24" s="90"/>
      <c r="YR24" s="90"/>
      <c r="YS24" s="90"/>
      <c r="YT24" s="90"/>
      <c r="YU24" s="90"/>
      <c r="YV24" s="90"/>
      <c r="YW24" s="90"/>
      <c r="YX24" s="90"/>
      <c r="YY24" s="90"/>
      <c r="YZ24" s="90"/>
      <c r="ZA24" s="90"/>
      <c r="ZB24" s="90"/>
      <c r="ZC24" s="90"/>
      <c r="ZD24" s="90"/>
      <c r="ZE24" s="90"/>
      <c r="ZF24" s="90"/>
      <c r="ZG24" s="90"/>
      <c r="ZH24" s="90"/>
      <c r="ZI24" s="90"/>
      <c r="ZJ24" s="90"/>
      <c r="ZK24" s="90"/>
      <c r="ZL24" s="90"/>
      <c r="ZM24" s="90"/>
      <c r="ZN24" s="90"/>
      <c r="ZO24" s="90"/>
      <c r="ZP24" s="90"/>
      <c r="ZQ24" s="90"/>
      <c r="ZR24" s="90"/>
      <c r="ZS24" s="90"/>
      <c r="ZT24" s="90"/>
      <c r="ZU24" s="90"/>
      <c r="ZV24" s="90"/>
      <c r="ZW24" s="90"/>
      <c r="ZX24" s="90"/>
      <c r="ZY24" s="90"/>
      <c r="ZZ24" s="90"/>
      <c r="AAA24" s="90"/>
      <c r="AAB24" s="90"/>
      <c r="AAC24" s="90"/>
      <c r="AAD24" s="90"/>
      <c r="AAE24" s="90"/>
      <c r="AAF24" s="90"/>
      <c r="AAG24" s="90"/>
      <c r="AAH24" s="90"/>
      <c r="AAI24" s="90"/>
      <c r="AAJ24" s="90"/>
      <c r="AAK24" s="90"/>
      <c r="AAL24" s="90"/>
      <c r="AAM24" s="90"/>
      <c r="AAN24" s="90"/>
      <c r="AAO24" s="90"/>
      <c r="AAP24" s="90"/>
      <c r="AAQ24" s="90"/>
      <c r="AAR24" s="90"/>
      <c r="AAS24" s="90"/>
      <c r="AAT24" s="90"/>
      <c r="AAU24" s="90"/>
      <c r="AAV24" s="90"/>
      <c r="AAW24" s="90"/>
      <c r="AAX24" s="90"/>
      <c r="AAY24" s="90"/>
      <c r="AAZ24" s="90"/>
      <c r="ABA24" s="90"/>
      <c r="ABB24" s="90"/>
      <c r="ABC24" s="90"/>
      <c r="ABD24" s="90"/>
      <c r="ABE24" s="90"/>
      <c r="ABF24" s="90"/>
      <c r="ABG24" s="90"/>
      <c r="ABH24" s="90"/>
      <c r="ABI24" s="90"/>
      <c r="ABJ24" s="90"/>
      <c r="ABK24" s="90"/>
      <c r="ABL24" s="90"/>
      <c r="ABM24" s="90"/>
      <c r="ABN24" s="90"/>
      <c r="ABO24" s="90"/>
      <c r="ABP24" s="90"/>
      <c r="ABQ24" s="90"/>
      <c r="ABR24" s="90"/>
      <c r="ABS24" s="90"/>
      <c r="ABT24" s="90"/>
      <c r="ABU24" s="90"/>
      <c r="ABV24" s="90"/>
      <c r="ABW24" s="90"/>
      <c r="ABX24" s="90"/>
      <c r="ABY24" s="90"/>
      <c r="ABZ24" s="90"/>
      <c r="ACA24" s="90"/>
      <c r="ACB24" s="90"/>
      <c r="ACC24" s="90"/>
      <c r="ACD24" s="90"/>
      <c r="ACE24" s="90"/>
      <c r="ACF24" s="90"/>
      <c r="ACG24" s="90"/>
      <c r="ACH24" s="90"/>
      <c r="ACI24" s="90"/>
      <c r="ACJ24" s="90"/>
      <c r="ACK24" s="90"/>
      <c r="ACL24" s="90"/>
      <c r="ACM24" s="90"/>
      <c r="ACN24" s="90"/>
      <c r="ACO24" s="90"/>
      <c r="ACP24" s="90"/>
      <c r="ACQ24" s="90"/>
      <c r="ACR24" s="90"/>
      <c r="ACS24" s="90"/>
      <c r="ACT24" s="90"/>
      <c r="ACU24" s="90"/>
      <c r="ACV24" s="90"/>
      <c r="ACW24" s="90"/>
      <c r="ACX24" s="90"/>
      <c r="ACY24" s="90"/>
      <c r="ACZ24" s="90"/>
      <c r="ADA24" s="90"/>
      <c r="ADB24" s="90"/>
      <c r="ADC24" s="90"/>
      <c r="ADD24" s="90"/>
      <c r="ADE24" s="90"/>
      <c r="ADF24" s="90"/>
      <c r="ADG24" s="90"/>
      <c r="ADH24" s="90"/>
      <c r="ADI24" s="90"/>
      <c r="ADJ24" s="90"/>
      <c r="ADK24" s="90"/>
      <c r="ADL24" s="90"/>
      <c r="ADM24" s="90"/>
      <c r="ADN24" s="90"/>
      <c r="ADO24" s="90"/>
      <c r="ADP24" s="90"/>
      <c r="ADQ24" s="90"/>
      <c r="ADR24" s="90"/>
      <c r="ADS24" s="90"/>
      <c r="ADT24" s="90"/>
      <c r="ADU24" s="90"/>
      <c r="ADV24" s="90"/>
      <c r="ADW24" s="90"/>
      <c r="ADX24" s="90"/>
      <c r="ADY24" s="90"/>
      <c r="ADZ24" s="90"/>
      <c r="AEA24" s="90"/>
      <c r="AEB24" s="90"/>
      <c r="AEC24" s="90"/>
      <c r="AED24" s="90"/>
      <c r="AEE24" s="90"/>
      <c r="AEF24" s="90"/>
      <c r="AEG24" s="90"/>
      <c r="AEH24" s="90"/>
      <c r="AEI24" s="90"/>
      <c r="AEJ24" s="90"/>
      <c r="AEK24" s="90"/>
      <c r="AEL24" s="90"/>
      <c r="AEM24" s="90"/>
      <c r="AEN24" s="90"/>
      <c r="AEO24" s="90"/>
      <c r="AEP24" s="90"/>
      <c r="AEQ24" s="90"/>
      <c r="AER24" s="90"/>
      <c r="AES24" s="90"/>
      <c r="AET24" s="90"/>
      <c r="AEU24" s="90"/>
      <c r="AEV24" s="90"/>
      <c r="AEW24" s="90"/>
      <c r="AEX24" s="90"/>
      <c r="AEY24" s="90"/>
      <c r="AEZ24" s="90"/>
      <c r="AFA24" s="90"/>
      <c r="AFB24" s="90"/>
      <c r="AFC24" s="90"/>
      <c r="AFD24" s="90"/>
      <c r="AFE24" s="90"/>
      <c r="AFF24" s="90"/>
      <c r="AFG24" s="90"/>
      <c r="AFH24" s="90"/>
      <c r="AFI24" s="90"/>
      <c r="AFJ24" s="90"/>
      <c r="AFK24" s="90"/>
      <c r="AFL24" s="90"/>
      <c r="AFM24" s="90"/>
      <c r="AFN24" s="90"/>
      <c r="AFO24" s="90"/>
      <c r="AFP24" s="90"/>
      <c r="AFQ24" s="90"/>
      <c r="AFR24" s="90"/>
      <c r="AFS24" s="90"/>
      <c r="AFT24" s="90"/>
      <c r="AFU24" s="90"/>
      <c r="AFV24" s="90"/>
      <c r="AFW24" s="90"/>
      <c r="AFX24" s="90"/>
      <c r="AFY24" s="90"/>
      <c r="AFZ24" s="90"/>
      <c r="AGA24" s="90"/>
      <c r="AGB24" s="90"/>
      <c r="AGC24" s="90"/>
      <c r="AGD24" s="90"/>
      <c r="AGE24" s="90"/>
      <c r="AGF24" s="90"/>
      <c r="AGG24" s="90"/>
      <c r="AGH24" s="90"/>
      <c r="AGI24" s="90"/>
      <c r="AGJ24" s="90"/>
      <c r="AGK24" s="90"/>
      <c r="AGL24" s="90"/>
      <c r="AGM24" s="90"/>
      <c r="AGN24" s="90"/>
      <c r="AGO24" s="90"/>
      <c r="AGP24" s="90"/>
      <c r="AGQ24" s="90"/>
      <c r="AGR24" s="90"/>
      <c r="AGS24" s="90"/>
      <c r="AGT24" s="90"/>
      <c r="AGU24" s="90"/>
      <c r="AGV24" s="90"/>
      <c r="AGW24" s="90"/>
      <c r="AGX24" s="90"/>
      <c r="AGY24" s="90"/>
      <c r="AGZ24" s="90"/>
      <c r="AHA24" s="90"/>
      <c r="AHB24" s="90"/>
      <c r="AHC24" s="90"/>
      <c r="AHD24" s="90"/>
      <c r="AHE24" s="90"/>
      <c r="AHF24" s="90"/>
      <c r="AHG24" s="90"/>
      <c r="AHH24" s="90"/>
      <c r="AHI24" s="90"/>
      <c r="AHJ24" s="90"/>
      <c r="AHK24" s="90"/>
      <c r="AHL24" s="90"/>
      <c r="AHM24" s="90"/>
      <c r="AHN24" s="90"/>
      <c r="AHO24" s="90"/>
      <c r="AHP24" s="90"/>
      <c r="AHQ24" s="90"/>
      <c r="AHR24" s="90"/>
      <c r="AHS24" s="90"/>
      <c r="AHT24" s="90"/>
      <c r="AHU24" s="90"/>
      <c r="AHV24" s="90"/>
      <c r="AHW24" s="90"/>
      <c r="AHX24" s="90"/>
      <c r="AHY24" s="90"/>
      <c r="AHZ24" s="90"/>
      <c r="AIA24" s="90"/>
      <c r="AIB24" s="90"/>
      <c r="AIC24" s="90"/>
      <c r="AID24" s="90"/>
      <c r="AIE24" s="90"/>
      <c r="AIF24" s="90"/>
      <c r="AIG24" s="90"/>
      <c r="AIH24" s="90"/>
      <c r="AII24" s="90"/>
      <c r="AIJ24" s="90"/>
      <c r="AIK24" s="90"/>
      <c r="AIL24" s="90"/>
      <c r="AIM24" s="90"/>
      <c r="AIN24" s="90"/>
      <c r="AIO24" s="90"/>
      <c r="AIP24" s="90"/>
      <c r="AIQ24" s="90"/>
      <c r="AIR24" s="90"/>
      <c r="AIS24" s="90"/>
      <c r="AIT24" s="90"/>
      <c r="AIU24" s="90"/>
      <c r="AIV24" s="90"/>
      <c r="AIW24" s="90"/>
      <c r="AIX24" s="90"/>
      <c r="AIY24" s="90"/>
      <c r="AIZ24" s="90"/>
      <c r="AJA24" s="90"/>
      <c r="AJB24" s="90"/>
      <c r="AJC24" s="90"/>
      <c r="AJD24" s="90"/>
      <c r="AJE24" s="90"/>
      <c r="AJF24" s="90"/>
      <c r="AJG24" s="90"/>
      <c r="AJH24" s="90"/>
      <c r="AJI24" s="90"/>
      <c r="AJJ24" s="90"/>
      <c r="AJK24" s="90"/>
      <c r="AJL24" s="90"/>
      <c r="AJM24" s="90"/>
      <c r="AJN24" s="90"/>
      <c r="AJO24" s="90"/>
      <c r="AJP24" s="90"/>
      <c r="AJQ24" s="90"/>
      <c r="AJR24" s="90"/>
      <c r="AJS24" s="90"/>
      <c r="AJT24" s="90"/>
      <c r="AJU24" s="90"/>
      <c r="AJV24" s="90"/>
      <c r="AJW24" s="90"/>
      <c r="AJX24" s="90"/>
      <c r="AJY24" s="90"/>
      <c r="AJZ24" s="90"/>
      <c r="AKA24" s="90"/>
      <c r="AKB24" s="90"/>
      <c r="AKC24" s="90"/>
      <c r="AKD24" s="90"/>
      <c r="AKE24" s="90"/>
      <c r="AKF24" s="90"/>
      <c r="AKG24" s="90"/>
      <c r="AKH24" s="90"/>
      <c r="AKI24" s="90"/>
      <c r="AKJ24" s="90"/>
      <c r="AKK24" s="90"/>
      <c r="AKL24" s="90"/>
      <c r="AKM24" s="90"/>
      <c r="AKN24" s="90"/>
      <c r="AKO24" s="90"/>
      <c r="AKP24" s="90"/>
      <c r="AKQ24" s="90"/>
      <c r="AKR24" s="90"/>
      <c r="AKS24" s="90"/>
      <c r="AKT24" s="90"/>
      <c r="AKU24" s="90"/>
      <c r="AKV24" s="90"/>
      <c r="AKW24" s="90"/>
      <c r="AKX24" s="90"/>
      <c r="AKY24" s="90"/>
      <c r="AKZ24" s="90"/>
      <c r="ALA24" s="90"/>
      <c r="ALB24" s="90"/>
      <c r="ALC24" s="90"/>
      <c r="ALD24" s="90"/>
      <c r="ALE24" s="90"/>
      <c r="ALF24" s="90"/>
      <c r="ALG24" s="90"/>
      <c r="ALH24" s="90"/>
      <c r="ALI24" s="90"/>
      <c r="ALJ24" s="90"/>
      <c r="ALK24" s="90"/>
      <c r="ALL24" s="90"/>
      <c r="ALM24" s="90"/>
      <c r="ALN24" s="90"/>
      <c r="ALO24" s="90"/>
      <c r="ALP24" s="90"/>
      <c r="ALQ24" s="90"/>
      <c r="ALR24" s="90"/>
      <c r="ALS24" s="90"/>
      <c r="ALT24" s="90"/>
      <c r="ALU24" s="90"/>
      <c r="ALV24" s="90"/>
      <c r="ALW24" s="90"/>
      <c r="ALX24" s="90"/>
      <c r="ALY24" s="90"/>
      <c r="ALZ24" s="90"/>
      <c r="AMA24" s="90"/>
      <c r="AMB24" s="90"/>
      <c r="AMC24" s="90"/>
      <c r="AMD24" s="90"/>
      <c r="AME24" s="90"/>
      <c r="AMF24" s="90"/>
      <c r="AMG24" s="90"/>
      <c r="AMH24" s="90"/>
      <c r="AMI24" s="90"/>
      <c r="AMJ24" s="90"/>
    </row>
    <row r="25" spans="1:1024" ht="15.75" x14ac:dyDescent="0.25">
      <c r="A25" s="110" t="s">
        <v>137</v>
      </c>
      <c r="B25" s="111"/>
      <c r="C25" s="112"/>
      <c r="D25" s="90"/>
      <c r="E25" s="87"/>
      <c r="F25" s="88"/>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90"/>
      <c r="BS25" s="90"/>
      <c r="BT25" s="90"/>
      <c r="BU25" s="90"/>
      <c r="BV25" s="90"/>
      <c r="BW25" s="90"/>
      <c r="BX25" s="90"/>
      <c r="BY25" s="90"/>
      <c r="BZ25" s="90"/>
      <c r="CA25" s="90"/>
      <c r="CB25" s="90"/>
      <c r="CC25" s="90"/>
      <c r="CD25" s="90"/>
      <c r="CE25" s="90"/>
      <c r="CF25" s="90"/>
      <c r="CG25" s="90"/>
      <c r="CH25" s="90"/>
      <c r="CI25" s="90"/>
      <c r="CJ25" s="90"/>
      <c r="CK25" s="90"/>
      <c r="CL25" s="90"/>
      <c r="CM25" s="90"/>
      <c r="CN25" s="90"/>
      <c r="CO25" s="90"/>
      <c r="CP25" s="90"/>
      <c r="CQ25" s="90"/>
      <c r="CR25" s="90"/>
      <c r="CS25" s="90"/>
      <c r="CT25" s="90"/>
      <c r="CU25" s="90"/>
      <c r="CV25" s="90"/>
      <c r="CW25" s="90"/>
      <c r="CX25" s="90"/>
      <c r="CY25" s="90"/>
      <c r="CZ25" s="90"/>
      <c r="DA25" s="90"/>
      <c r="DB25" s="90"/>
      <c r="DC25" s="90"/>
      <c r="DD25" s="90"/>
      <c r="DE25" s="90"/>
      <c r="DF25" s="90"/>
      <c r="DG25" s="90"/>
      <c r="DH25" s="90"/>
      <c r="DI25" s="90"/>
      <c r="DJ25" s="90"/>
      <c r="DK25" s="90"/>
      <c r="DL25" s="90"/>
      <c r="DM25" s="90"/>
      <c r="DN25" s="90"/>
      <c r="DO25" s="90"/>
      <c r="DP25" s="90"/>
      <c r="DQ25" s="90"/>
      <c r="DR25" s="90"/>
      <c r="DS25" s="90"/>
      <c r="DT25" s="90"/>
      <c r="DU25" s="90"/>
      <c r="DV25" s="90"/>
      <c r="DW25" s="90"/>
      <c r="DX25" s="90"/>
      <c r="DY25" s="90"/>
      <c r="DZ25" s="90"/>
      <c r="EA25" s="90"/>
      <c r="EB25" s="90"/>
      <c r="EC25" s="90"/>
      <c r="ED25" s="90"/>
      <c r="EE25" s="90"/>
      <c r="EF25" s="90"/>
      <c r="EG25" s="90"/>
      <c r="EH25" s="90"/>
      <c r="EI25" s="90"/>
      <c r="EJ25" s="90"/>
      <c r="EK25" s="90"/>
      <c r="EL25" s="90"/>
      <c r="EM25" s="90"/>
      <c r="EN25" s="90"/>
      <c r="EO25" s="90"/>
      <c r="EP25" s="90"/>
      <c r="EQ25" s="90"/>
      <c r="ER25" s="90"/>
      <c r="ES25" s="90"/>
      <c r="ET25" s="90"/>
      <c r="EU25" s="90"/>
      <c r="EV25" s="90"/>
      <c r="EW25" s="90"/>
      <c r="EX25" s="90"/>
      <c r="EY25" s="90"/>
      <c r="EZ25" s="90"/>
      <c r="FA25" s="90"/>
      <c r="FB25" s="90"/>
      <c r="FC25" s="90"/>
      <c r="FD25" s="90"/>
      <c r="FE25" s="90"/>
      <c r="FF25" s="90"/>
      <c r="FG25" s="90"/>
      <c r="FH25" s="90"/>
      <c r="FI25" s="90"/>
      <c r="FJ25" s="90"/>
      <c r="FK25" s="90"/>
      <c r="FL25" s="90"/>
      <c r="FM25" s="90"/>
      <c r="FN25" s="90"/>
      <c r="FO25" s="90"/>
      <c r="FP25" s="90"/>
      <c r="FQ25" s="90"/>
      <c r="FR25" s="90"/>
      <c r="FS25" s="90"/>
      <c r="FT25" s="90"/>
      <c r="FU25" s="90"/>
      <c r="FV25" s="90"/>
      <c r="FW25" s="90"/>
      <c r="FX25" s="90"/>
      <c r="FY25" s="90"/>
      <c r="FZ25" s="90"/>
      <c r="GA25" s="90"/>
      <c r="GB25" s="90"/>
      <c r="GC25" s="90"/>
      <c r="GD25" s="90"/>
      <c r="GE25" s="90"/>
      <c r="GF25" s="90"/>
      <c r="GG25" s="90"/>
      <c r="GH25" s="90"/>
      <c r="GI25" s="90"/>
      <c r="GJ25" s="90"/>
      <c r="GK25" s="90"/>
      <c r="GL25" s="90"/>
      <c r="GM25" s="90"/>
      <c r="GN25" s="90"/>
      <c r="GO25" s="90"/>
      <c r="GP25" s="90"/>
      <c r="GQ25" s="90"/>
      <c r="GR25" s="90"/>
      <c r="GS25" s="90"/>
      <c r="GT25" s="90"/>
      <c r="GU25" s="90"/>
      <c r="GV25" s="90"/>
      <c r="GW25" s="90"/>
      <c r="GX25" s="90"/>
      <c r="GY25" s="90"/>
      <c r="GZ25" s="90"/>
      <c r="HA25" s="90"/>
      <c r="HB25" s="90"/>
      <c r="HC25" s="90"/>
      <c r="HD25" s="90"/>
      <c r="HE25" s="90"/>
      <c r="HF25" s="90"/>
      <c r="HG25" s="90"/>
      <c r="HH25" s="90"/>
      <c r="HI25" s="90"/>
      <c r="HJ25" s="90"/>
      <c r="HK25" s="90"/>
      <c r="HL25" s="90"/>
      <c r="HM25" s="90"/>
      <c r="HN25" s="90"/>
      <c r="HO25" s="90"/>
      <c r="HP25" s="90"/>
      <c r="HQ25" s="90"/>
      <c r="HR25" s="90"/>
      <c r="HS25" s="90"/>
      <c r="HT25" s="90"/>
      <c r="HU25" s="90"/>
      <c r="HV25" s="90"/>
      <c r="HW25" s="90"/>
      <c r="HX25" s="90"/>
      <c r="HY25" s="90"/>
      <c r="HZ25" s="90"/>
      <c r="IA25" s="90"/>
      <c r="IB25" s="90"/>
      <c r="IC25" s="90"/>
      <c r="ID25" s="90"/>
      <c r="IE25" s="90"/>
      <c r="IF25" s="90"/>
      <c r="IG25" s="90"/>
      <c r="IH25" s="90"/>
      <c r="II25" s="90"/>
      <c r="IJ25" s="90"/>
      <c r="IK25" s="90"/>
      <c r="IL25" s="90"/>
      <c r="IM25" s="90"/>
      <c r="IN25" s="90"/>
      <c r="IO25" s="90"/>
      <c r="IP25" s="90"/>
      <c r="IQ25" s="90"/>
      <c r="IR25" s="90"/>
      <c r="IS25" s="90"/>
      <c r="IT25" s="90"/>
      <c r="IU25" s="90"/>
      <c r="IV25" s="90"/>
      <c r="IW25" s="90"/>
      <c r="IX25" s="90"/>
      <c r="IY25" s="90"/>
      <c r="IZ25" s="90"/>
      <c r="JA25" s="90"/>
      <c r="JB25" s="90"/>
      <c r="JC25" s="90"/>
      <c r="JD25" s="90"/>
      <c r="JE25" s="90"/>
      <c r="JF25" s="90"/>
      <c r="JG25" s="90"/>
      <c r="JH25" s="90"/>
      <c r="JI25" s="90"/>
      <c r="JJ25" s="90"/>
      <c r="JK25" s="90"/>
      <c r="JL25" s="90"/>
      <c r="JM25" s="90"/>
      <c r="JN25" s="90"/>
      <c r="JO25" s="90"/>
      <c r="JP25" s="90"/>
      <c r="JQ25" s="90"/>
      <c r="JR25" s="90"/>
      <c r="JS25" s="90"/>
      <c r="JT25" s="90"/>
      <c r="JU25" s="90"/>
      <c r="JV25" s="90"/>
      <c r="JW25" s="90"/>
      <c r="JX25" s="90"/>
      <c r="JY25" s="90"/>
      <c r="JZ25" s="90"/>
      <c r="KA25" s="90"/>
      <c r="KB25" s="90"/>
      <c r="KC25" s="90"/>
      <c r="KD25" s="90"/>
      <c r="KE25" s="90"/>
      <c r="KF25" s="90"/>
      <c r="KG25" s="90"/>
      <c r="KH25" s="90"/>
      <c r="KI25" s="90"/>
      <c r="KJ25" s="90"/>
      <c r="KK25" s="90"/>
      <c r="KL25" s="90"/>
      <c r="KM25" s="90"/>
      <c r="KN25" s="90"/>
      <c r="KO25" s="90"/>
      <c r="KP25" s="90"/>
      <c r="KQ25" s="90"/>
      <c r="KR25" s="90"/>
      <c r="KS25" s="90"/>
      <c r="KT25" s="90"/>
      <c r="KU25" s="90"/>
      <c r="KV25" s="90"/>
      <c r="KW25" s="90"/>
      <c r="KX25" s="90"/>
      <c r="KY25" s="90"/>
      <c r="KZ25" s="90"/>
      <c r="LA25" s="90"/>
      <c r="LB25" s="90"/>
      <c r="LC25" s="90"/>
      <c r="LD25" s="90"/>
      <c r="LE25" s="90"/>
      <c r="LF25" s="90"/>
      <c r="LG25" s="90"/>
      <c r="LH25" s="90"/>
      <c r="LI25" s="90"/>
      <c r="LJ25" s="90"/>
      <c r="LK25" s="90"/>
      <c r="LL25" s="90"/>
      <c r="LM25" s="90"/>
      <c r="LN25" s="90"/>
      <c r="LO25" s="90"/>
      <c r="LP25" s="90"/>
      <c r="LQ25" s="90"/>
      <c r="LR25" s="90"/>
      <c r="LS25" s="90"/>
      <c r="LT25" s="90"/>
      <c r="LU25" s="90"/>
      <c r="LV25" s="90"/>
      <c r="LW25" s="90"/>
      <c r="LX25" s="90"/>
      <c r="LY25" s="90"/>
      <c r="LZ25" s="90"/>
      <c r="MA25" s="90"/>
      <c r="MB25" s="90"/>
      <c r="MC25" s="90"/>
      <c r="MD25" s="90"/>
      <c r="ME25" s="90"/>
      <c r="MF25" s="90"/>
      <c r="MG25" s="90"/>
      <c r="MH25" s="90"/>
      <c r="MI25" s="90"/>
      <c r="MJ25" s="90"/>
      <c r="MK25" s="90"/>
      <c r="ML25" s="90"/>
      <c r="MM25" s="90"/>
      <c r="MN25" s="90"/>
      <c r="MO25" s="90"/>
      <c r="MP25" s="90"/>
      <c r="MQ25" s="90"/>
      <c r="MR25" s="90"/>
      <c r="MS25" s="90"/>
      <c r="MT25" s="90"/>
      <c r="MU25" s="90"/>
      <c r="MV25" s="90"/>
      <c r="MW25" s="90"/>
      <c r="MX25" s="90"/>
      <c r="MY25" s="90"/>
      <c r="MZ25" s="90"/>
      <c r="NA25" s="90"/>
      <c r="NB25" s="90"/>
      <c r="NC25" s="90"/>
      <c r="ND25" s="90"/>
      <c r="NE25" s="90"/>
      <c r="NF25" s="90"/>
      <c r="NG25" s="90"/>
      <c r="NH25" s="90"/>
      <c r="NI25" s="90"/>
      <c r="NJ25" s="90"/>
      <c r="NK25" s="90"/>
      <c r="NL25" s="90"/>
      <c r="NM25" s="90"/>
      <c r="NN25" s="90"/>
      <c r="NO25" s="90"/>
      <c r="NP25" s="90"/>
      <c r="NQ25" s="90"/>
      <c r="NR25" s="90"/>
      <c r="NS25" s="90"/>
      <c r="NT25" s="90"/>
      <c r="NU25" s="90"/>
      <c r="NV25" s="90"/>
      <c r="NW25" s="90"/>
      <c r="NX25" s="90"/>
      <c r="NY25" s="90"/>
      <c r="NZ25" s="90"/>
      <c r="OA25" s="90"/>
      <c r="OB25" s="90"/>
      <c r="OC25" s="90"/>
      <c r="OD25" s="90"/>
      <c r="OE25" s="90"/>
      <c r="OF25" s="90"/>
      <c r="OG25" s="90"/>
      <c r="OH25" s="90"/>
      <c r="OI25" s="90"/>
      <c r="OJ25" s="90"/>
      <c r="OK25" s="90"/>
      <c r="OL25" s="90"/>
      <c r="OM25" s="90"/>
      <c r="ON25" s="90"/>
      <c r="OO25" s="90"/>
      <c r="OP25" s="90"/>
      <c r="OQ25" s="90"/>
      <c r="OR25" s="90"/>
      <c r="OS25" s="90"/>
      <c r="OT25" s="90"/>
      <c r="OU25" s="90"/>
      <c r="OV25" s="90"/>
      <c r="OW25" s="90"/>
      <c r="OX25" s="90"/>
      <c r="OY25" s="90"/>
      <c r="OZ25" s="90"/>
      <c r="PA25" s="90"/>
      <c r="PB25" s="90"/>
      <c r="PC25" s="90"/>
      <c r="PD25" s="90"/>
      <c r="PE25" s="90"/>
      <c r="PF25" s="90"/>
      <c r="PG25" s="90"/>
      <c r="PH25" s="90"/>
      <c r="PI25" s="90"/>
      <c r="PJ25" s="90"/>
      <c r="PK25" s="90"/>
      <c r="PL25" s="90"/>
      <c r="PM25" s="90"/>
      <c r="PN25" s="90"/>
      <c r="PO25" s="90"/>
      <c r="PP25" s="90"/>
      <c r="PQ25" s="90"/>
      <c r="PR25" s="90"/>
      <c r="PS25" s="90"/>
      <c r="PT25" s="90"/>
      <c r="PU25" s="90"/>
      <c r="PV25" s="90"/>
      <c r="PW25" s="90"/>
      <c r="PX25" s="90"/>
      <c r="PY25" s="90"/>
      <c r="PZ25" s="90"/>
      <c r="QA25" s="90"/>
      <c r="QB25" s="90"/>
      <c r="QC25" s="90"/>
      <c r="QD25" s="90"/>
      <c r="QE25" s="90"/>
      <c r="QF25" s="90"/>
      <c r="QG25" s="90"/>
      <c r="QH25" s="90"/>
      <c r="QI25" s="90"/>
      <c r="QJ25" s="90"/>
      <c r="QK25" s="90"/>
      <c r="QL25" s="90"/>
      <c r="QM25" s="90"/>
      <c r="QN25" s="90"/>
      <c r="QO25" s="90"/>
      <c r="QP25" s="90"/>
      <c r="QQ25" s="90"/>
      <c r="QR25" s="90"/>
      <c r="QS25" s="90"/>
      <c r="QT25" s="90"/>
      <c r="QU25" s="90"/>
      <c r="QV25" s="90"/>
      <c r="QW25" s="90"/>
      <c r="QX25" s="90"/>
      <c r="QY25" s="90"/>
      <c r="QZ25" s="90"/>
      <c r="RA25" s="90"/>
      <c r="RB25" s="90"/>
      <c r="RC25" s="90"/>
      <c r="RD25" s="90"/>
      <c r="RE25" s="90"/>
      <c r="RF25" s="90"/>
      <c r="RG25" s="90"/>
      <c r="RH25" s="90"/>
      <c r="RI25" s="90"/>
      <c r="RJ25" s="90"/>
      <c r="RK25" s="90"/>
      <c r="RL25" s="90"/>
      <c r="RM25" s="90"/>
      <c r="RN25" s="90"/>
      <c r="RO25" s="90"/>
      <c r="RP25" s="90"/>
      <c r="RQ25" s="90"/>
      <c r="RR25" s="90"/>
      <c r="RS25" s="90"/>
      <c r="RT25" s="90"/>
      <c r="RU25" s="90"/>
      <c r="RV25" s="90"/>
      <c r="RW25" s="90"/>
      <c r="RX25" s="90"/>
      <c r="RY25" s="90"/>
      <c r="RZ25" s="90"/>
      <c r="SA25" s="90"/>
      <c r="SB25" s="90"/>
      <c r="SC25" s="90"/>
      <c r="SD25" s="90"/>
      <c r="SE25" s="90"/>
      <c r="SF25" s="90"/>
      <c r="SG25" s="90"/>
      <c r="SH25" s="90"/>
      <c r="SI25" s="90"/>
      <c r="SJ25" s="90"/>
      <c r="SK25" s="90"/>
      <c r="SL25" s="90"/>
      <c r="SM25" s="90"/>
      <c r="SN25" s="90"/>
      <c r="SO25" s="90"/>
      <c r="SP25" s="90"/>
      <c r="SQ25" s="90"/>
      <c r="SR25" s="90"/>
      <c r="SS25" s="90"/>
      <c r="ST25" s="90"/>
      <c r="SU25" s="90"/>
      <c r="SV25" s="90"/>
      <c r="SW25" s="90"/>
      <c r="SX25" s="90"/>
      <c r="SY25" s="90"/>
      <c r="SZ25" s="90"/>
      <c r="TA25" s="90"/>
      <c r="TB25" s="90"/>
      <c r="TC25" s="90"/>
      <c r="TD25" s="90"/>
      <c r="TE25" s="90"/>
      <c r="TF25" s="90"/>
      <c r="TG25" s="90"/>
      <c r="TH25" s="90"/>
      <c r="TI25" s="90"/>
      <c r="TJ25" s="90"/>
      <c r="TK25" s="90"/>
      <c r="TL25" s="90"/>
      <c r="TM25" s="90"/>
      <c r="TN25" s="90"/>
      <c r="TO25" s="90"/>
      <c r="TP25" s="90"/>
      <c r="TQ25" s="90"/>
      <c r="TR25" s="90"/>
      <c r="TS25" s="90"/>
      <c r="TT25" s="90"/>
      <c r="TU25" s="90"/>
      <c r="TV25" s="90"/>
      <c r="TW25" s="90"/>
      <c r="TX25" s="90"/>
      <c r="TY25" s="90"/>
      <c r="TZ25" s="90"/>
      <c r="UA25" s="90"/>
      <c r="UB25" s="90"/>
      <c r="UC25" s="90"/>
      <c r="UD25" s="90"/>
      <c r="UE25" s="90"/>
      <c r="UF25" s="90"/>
      <c r="UG25" s="90"/>
      <c r="UH25" s="90"/>
      <c r="UI25" s="90"/>
      <c r="UJ25" s="90"/>
      <c r="UK25" s="90"/>
      <c r="UL25" s="90"/>
      <c r="UM25" s="90"/>
      <c r="UN25" s="90"/>
      <c r="UO25" s="90"/>
      <c r="UP25" s="90"/>
      <c r="UQ25" s="90"/>
      <c r="UR25" s="90"/>
      <c r="US25" s="90"/>
      <c r="UT25" s="90"/>
      <c r="UU25" s="90"/>
      <c r="UV25" s="90"/>
      <c r="UW25" s="90"/>
      <c r="UX25" s="90"/>
      <c r="UY25" s="90"/>
      <c r="UZ25" s="90"/>
      <c r="VA25" s="90"/>
      <c r="VB25" s="90"/>
      <c r="VC25" s="90"/>
      <c r="VD25" s="90"/>
      <c r="VE25" s="90"/>
      <c r="VF25" s="90"/>
      <c r="VG25" s="90"/>
      <c r="VH25" s="90"/>
      <c r="VI25" s="90"/>
      <c r="VJ25" s="90"/>
      <c r="VK25" s="90"/>
      <c r="VL25" s="90"/>
      <c r="VM25" s="90"/>
      <c r="VN25" s="90"/>
      <c r="VO25" s="90"/>
      <c r="VP25" s="90"/>
      <c r="VQ25" s="90"/>
      <c r="VR25" s="90"/>
      <c r="VS25" s="90"/>
      <c r="VT25" s="90"/>
      <c r="VU25" s="90"/>
      <c r="VV25" s="90"/>
      <c r="VW25" s="90"/>
      <c r="VX25" s="90"/>
      <c r="VY25" s="90"/>
      <c r="VZ25" s="90"/>
      <c r="WA25" s="90"/>
      <c r="WB25" s="90"/>
      <c r="WC25" s="90"/>
      <c r="WD25" s="90"/>
      <c r="WE25" s="90"/>
      <c r="WF25" s="90"/>
      <c r="WG25" s="90"/>
      <c r="WH25" s="90"/>
      <c r="WI25" s="90"/>
      <c r="WJ25" s="90"/>
      <c r="WK25" s="90"/>
      <c r="WL25" s="90"/>
      <c r="WM25" s="90"/>
      <c r="WN25" s="90"/>
      <c r="WO25" s="90"/>
      <c r="WP25" s="90"/>
      <c r="WQ25" s="90"/>
      <c r="WR25" s="90"/>
      <c r="WS25" s="90"/>
      <c r="WT25" s="90"/>
      <c r="WU25" s="90"/>
      <c r="WV25" s="90"/>
      <c r="WW25" s="90"/>
      <c r="WX25" s="90"/>
      <c r="WY25" s="90"/>
      <c r="WZ25" s="90"/>
      <c r="XA25" s="90"/>
      <c r="XB25" s="90"/>
      <c r="XC25" s="90"/>
      <c r="XD25" s="90"/>
      <c r="XE25" s="90"/>
      <c r="XF25" s="90"/>
      <c r="XG25" s="90"/>
      <c r="XH25" s="90"/>
      <c r="XI25" s="90"/>
      <c r="XJ25" s="90"/>
      <c r="XK25" s="90"/>
      <c r="XL25" s="90"/>
      <c r="XM25" s="90"/>
      <c r="XN25" s="90"/>
      <c r="XO25" s="90"/>
      <c r="XP25" s="90"/>
      <c r="XQ25" s="90"/>
      <c r="XR25" s="90"/>
      <c r="XS25" s="90"/>
      <c r="XT25" s="90"/>
      <c r="XU25" s="90"/>
      <c r="XV25" s="90"/>
      <c r="XW25" s="90"/>
      <c r="XX25" s="90"/>
      <c r="XY25" s="90"/>
      <c r="XZ25" s="90"/>
      <c r="YA25" s="90"/>
      <c r="YB25" s="90"/>
      <c r="YC25" s="90"/>
      <c r="YD25" s="90"/>
      <c r="YE25" s="90"/>
      <c r="YF25" s="90"/>
      <c r="YG25" s="90"/>
      <c r="YH25" s="90"/>
      <c r="YI25" s="90"/>
      <c r="YJ25" s="90"/>
      <c r="YK25" s="90"/>
      <c r="YL25" s="90"/>
      <c r="YM25" s="90"/>
      <c r="YN25" s="90"/>
      <c r="YO25" s="90"/>
      <c r="YP25" s="90"/>
      <c r="YQ25" s="90"/>
      <c r="YR25" s="90"/>
      <c r="YS25" s="90"/>
      <c r="YT25" s="90"/>
      <c r="YU25" s="90"/>
      <c r="YV25" s="90"/>
      <c r="YW25" s="90"/>
      <c r="YX25" s="90"/>
      <c r="YY25" s="90"/>
      <c r="YZ25" s="90"/>
      <c r="ZA25" s="90"/>
      <c r="ZB25" s="90"/>
      <c r="ZC25" s="90"/>
      <c r="ZD25" s="90"/>
      <c r="ZE25" s="90"/>
      <c r="ZF25" s="90"/>
      <c r="ZG25" s="90"/>
      <c r="ZH25" s="90"/>
      <c r="ZI25" s="90"/>
      <c r="ZJ25" s="90"/>
      <c r="ZK25" s="90"/>
      <c r="ZL25" s="90"/>
      <c r="ZM25" s="90"/>
      <c r="ZN25" s="90"/>
      <c r="ZO25" s="90"/>
      <c r="ZP25" s="90"/>
      <c r="ZQ25" s="90"/>
      <c r="ZR25" s="90"/>
      <c r="ZS25" s="90"/>
      <c r="ZT25" s="90"/>
      <c r="ZU25" s="90"/>
      <c r="ZV25" s="90"/>
      <c r="ZW25" s="90"/>
      <c r="ZX25" s="90"/>
      <c r="ZY25" s="90"/>
      <c r="ZZ25" s="90"/>
      <c r="AAA25" s="90"/>
      <c r="AAB25" s="90"/>
      <c r="AAC25" s="90"/>
      <c r="AAD25" s="90"/>
      <c r="AAE25" s="90"/>
      <c r="AAF25" s="90"/>
      <c r="AAG25" s="90"/>
      <c r="AAH25" s="90"/>
      <c r="AAI25" s="90"/>
      <c r="AAJ25" s="90"/>
      <c r="AAK25" s="90"/>
      <c r="AAL25" s="90"/>
      <c r="AAM25" s="90"/>
      <c r="AAN25" s="90"/>
      <c r="AAO25" s="90"/>
      <c r="AAP25" s="90"/>
      <c r="AAQ25" s="90"/>
      <c r="AAR25" s="90"/>
      <c r="AAS25" s="90"/>
      <c r="AAT25" s="90"/>
      <c r="AAU25" s="90"/>
      <c r="AAV25" s="90"/>
      <c r="AAW25" s="90"/>
      <c r="AAX25" s="90"/>
      <c r="AAY25" s="90"/>
      <c r="AAZ25" s="90"/>
      <c r="ABA25" s="90"/>
      <c r="ABB25" s="90"/>
      <c r="ABC25" s="90"/>
      <c r="ABD25" s="90"/>
      <c r="ABE25" s="90"/>
      <c r="ABF25" s="90"/>
      <c r="ABG25" s="90"/>
      <c r="ABH25" s="90"/>
      <c r="ABI25" s="90"/>
      <c r="ABJ25" s="90"/>
      <c r="ABK25" s="90"/>
      <c r="ABL25" s="90"/>
      <c r="ABM25" s="90"/>
      <c r="ABN25" s="90"/>
      <c r="ABO25" s="90"/>
      <c r="ABP25" s="90"/>
      <c r="ABQ25" s="90"/>
      <c r="ABR25" s="90"/>
      <c r="ABS25" s="90"/>
      <c r="ABT25" s="90"/>
      <c r="ABU25" s="90"/>
      <c r="ABV25" s="90"/>
      <c r="ABW25" s="90"/>
      <c r="ABX25" s="90"/>
      <c r="ABY25" s="90"/>
      <c r="ABZ25" s="90"/>
      <c r="ACA25" s="90"/>
      <c r="ACB25" s="90"/>
      <c r="ACC25" s="90"/>
      <c r="ACD25" s="90"/>
      <c r="ACE25" s="90"/>
      <c r="ACF25" s="90"/>
      <c r="ACG25" s="90"/>
      <c r="ACH25" s="90"/>
      <c r="ACI25" s="90"/>
      <c r="ACJ25" s="90"/>
      <c r="ACK25" s="90"/>
      <c r="ACL25" s="90"/>
      <c r="ACM25" s="90"/>
      <c r="ACN25" s="90"/>
      <c r="ACO25" s="90"/>
      <c r="ACP25" s="90"/>
      <c r="ACQ25" s="90"/>
      <c r="ACR25" s="90"/>
      <c r="ACS25" s="90"/>
      <c r="ACT25" s="90"/>
      <c r="ACU25" s="90"/>
      <c r="ACV25" s="90"/>
      <c r="ACW25" s="90"/>
      <c r="ACX25" s="90"/>
      <c r="ACY25" s="90"/>
      <c r="ACZ25" s="90"/>
      <c r="ADA25" s="90"/>
      <c r="ADB25" s="90"/>
      <c r="ADC25" s="90"/>
      <c r="ADD25" s="90"/>
      <c r="ADE25" s="90"/>
      <c r="ADF25" s="90"/>
      <c r="ADG25" s="90"/>
      <c r="ADH25" s="90"/>
      <c r="ADI25" s="90"/>
      <c r="ADJ25" s="90"/>
      <c r="ADK25" s="90"/>
      <c r="ADL25" s="90"/>
      <c r="ADM25" s="90"/>
      <c r="ADN25" s="90"/>
      <c r="ADO25" s="90"/>
      <c r="ADP25" s="90"/>
      <c r="ADQ25" s="90"/>
      <c r="ADR25" s="90"/>
      <c r="ADS25" s="90"/>
      <c r="ADT25" s="90"/>
      <c r="ADU25" s="90"/>
      <c r="ADV25" s="90"/>
      <c r="ADW25" s="90"/>
      <c r="ADX25" s="90"/>
      <c r="ADY25" s="90"/>
      <c r="ADZ25" s="90"/>
      <c r="AEA25" s="90"/>
      <c r="AEB25" s="90"/>
      <c r="AEC25" s="90"/>
      <c r="AED25" s="90"/>
      <c r="AEE25" s="90"/>
      <c r="AEF25" s="90"/>
      <c r="AEG25" s="90"/>
      <c r="AEH25" s="90"/>
      <c r="AEI25" s="90"/>
      <c r="AEJ25" s="90"/>
      <c r="AEK25" s="90"/>
      <c r="AEL25" s="90"/>
      <c r="AEM25" s="90"/>
      <c r="AEN25" s="90"/>
      <c r="AEO25" s="90"/>
      <c r="AEP25" s="90"/>
      <c r="AEQ25" s="90"/>
      <c r="AER25" s="90"/>
      <c r="AES25" s="90"/>
      <c r="AET25" s="90"/>
      <c r="AEU25" s="90"/>
      <c r="AEV25" s="90"/>
      <c r="AEW25" s="90"/>
      <c r="AEX25" s="90"/>
      <c r="AEY25" s="90"/>
      <c r="AEZ25" s="90"/>
      <c r="AFA25" s="90"/>
      <c r="AFB25" s="90"/>
      <c r="AFC25" s="90"/>
      <c r="AFD25" s="90"/>
      <c r="AFE25" s="90"/>
      <c r="AFF25" s="90"/>
      <c r="AFG25" s="90"/>
      <c r="AFH25" s="90"/>
      <c r="AFI25" s="90"/>
      <c r="AFJ25" s="90"/>
      <c r="AFK25" s="90"/>
      <c r="AFL25" s="90"/>
      <c r="AFM25" s="90"/>
      <c r="AFN25" s="90"/>
      <c r="AFO25" s="90"/>
      <c r="AFP25" s="90"/>
      <c r="AFQ25" s="90"/>
      <c r="AFR25" s="90"/>
      <c r="AFS25" s="90"/>
      <c r="AFT25" s="90"/>
      <c r="AFU25" s="90"/>
      <c r="AFV25" s="90"/>
      <c r="AFW25" s="90"/>
      <c r="AFX25" s="90"/>
      <c r="AFY25" s="90"/>
      <c r="AFZ25" s="90"/>
      <c r="AGA25" s="90"/>
      <c r="AGB25" s="90"/>
      <c r="AGC25" s="90"/>
      <c r="AGD25" s="90"/>
      <c r="AGE25" s="90"/>
      <c r="AGF25" s="90"/>
      <c r="AGG25" s="90"/>
      <c r="AGH25" s="90"/>
      <c r="AGI25" s="90"/>
      <c r="AGJ25" s="90"/>
      <c r="AGK25" s="90"/>
      <c r="AGL25" s="90"/>
      <c r="AGM25" s="90"/>
      <c r="AGN25" s="90"/>
      <c r="AGO25" s="90"/>
      <c r="AGP25" s="90"/>
      <c r="AGQ25" s="90"/>
      <c r="AGR25" s="90"/>
      <c r="AGS25" s="90"/>
      <c r="AGT25" s="90"/>
      <c r="AGU25" s="90"/>
      <c r="AGV25" s="90"/>
      <c r="AGW25" s="90"/>
      <c r="AGX25" s="90"/>
      <c r="AGY25" s="90"/>
      <c r="AGZ25" s="90"/>
      <c r="AHA25" s="90"/>
      <c r="AHB25" s="90"/>
      <c r="AHC25" s="90"/>
      <c r="AHD25" s="90"/>
      <c r="AHE25" s="90"/>
      <c r="AHF25" s="90"/>
      <c r="AHG25" s="90"/>
      <c r="AHH25" s="90"/>
      <c r="AHI25" s="90"/>
      <c r="AHJ25" s="90"/>
      <c r="AHK25" s="90"/>
      <c r="AHL25" s="90"/>
      <c r="AHM25" s="90"/>
      <c r="AHN25" s="90"/>
      <c r="AHO25" s="90"/>
      <c r="AHP25" s="90"/>
      <c r="AHQ25" s="90"/>
      <c r="AHR25" s="90"/>
      <c r="AHS25" s="90"/>
      <c r="AHT25" s="90"/>
      <c r="AHU25" s="90"/>
      <c r="AHV25" s="90"/>
      <c r="AHW25" s="90"/>
      <c r="AHX25" s="90"/>
      <c r="AHY25" s="90"/>
      <c r="AHZ25" s="90"/>
      <c r="AIA25" s="90"/>
      <c r="AIB25" s="90"/>
      <c r="AIC25" s="90"/>
      <c r="AID25" s="90"/>
      <c r="AIE25" s="90"/>
      <c r="AIF25" s="90"/>
      <c r="AIG25" s="90"/>
      <c r="AIH25" s="90"/>
      <c r="AII25" s="90"/>
      <c r="AIJ25" s="90"/>
      <c r="AIK25" s="90"/>
      <c r="AIL25" s="90"/>
      <c r="AIM25" s="90"/>
      <c r="AIN25" s="90"/>
      <c r="AIO25" s="90"/>
      <c r="AIP25" s="90"/>
      <c r="AIQ25" s="90"/>
      <c r="AIR25" s="90"/>
      <c r="AIS25" s="90"/>
      <c r="AIT25" s="90"/>
      <c r="AIU25" s="90"/>
      <c r="AIV25" s="90"/>
      <c r="AIW25" s="90"/>
      <c r="AIX25" s="90"/>
      <c r="AIY25" s="90"/>
      <c r="AIZ25" s="90"/>
      <c r="AJA25" s="90"/>
      <c r="AJB25" s="90"/>
      <c r="AJC25" s="90"/>
      <c r="AJD25" s="90"/>
      <c r="AJE25" s="90"/>
      <c r="AJF25" s="90"/>
      <c r="AJG25" s="90"/>
      <c r="AJH25" s="90"/>
      <c r="AJI25" s="90"/>
      <c r="AJJ25" s="90"/>
      <c r="AJK25" s="90"/>
      <c r="AJL25" s="90"/>
      <c r="AJM25" s="90"/>
      <c r="AJN25" s="90"/>
      <c r="AJO25" s="90"/>
      <c r="AJP25" s="90"/>
      <c r="AJQ25" s="90"/>
      <c r="AJR25" s="90"/>
      <c r="AJS25" s="90"/>
      <c r="AJT25" s="90"/>
      <c r="AJU25" s="90"/>
      <c r="AJV25" s="90"/>
      <c r="AJW25" s="90"/>
      <c r="AJX25" s="90"/>
      <c r="AJY25" s="90"/>
      <c r="AJZ25" s="90"/>
      <c r="AKA25" s="90"/>
      <c r="AKB25" s="90"/>
      <c r="AKC25" s="90"/>
      <c r="AKD25" s="90"/>
      <c r="AKE25" s="90"/>
      <c r="AKF25" s="90"/>
      <c r="AKG25" s="90"/>
      <c r="AKH25" s="90"/>
      <c r="AKI25" s="90"/>
      <c r="AKJ25" s="90"/>
      <c r="AKK25" s="90"/>
      <c r="AKL25" s="90"/>
      <c r="AKM25" s="90"/>
      <c r="AKN25" s="90"/>
      <c r="AKO25" s="90"/>
      <c r="AKP25" s="90"/>
      <c r="AKQ25" s="90"/>
      <c r="AKR25" s="90"/>
      <c r="AKS25" s="90"/>
      <c r="AKT25" s="90"/>
      <c r="AKU25" s="90"/>
      <c r="AKV25" s="90"/>
      <c r="AKW25" s="90"/>
      <c r="AKX25" s="90"/>
      <c r="AKY25" s="90"/>
      <c r="AKZ25" s="90"/>
      <c r="ALA25" s="90"/>
      <c r="ALB25" s="90"/>
      <c r="ALC25" s="90"/>
      <c r="ALD25" s="90"/>
      <c r="ALE25" s="90"/>
      <c r="ALF25" s="90"/>
      <c r="ALG25" s="90"/>
      <c r="ALH25" s="90"/>
      <c r="ALI25" s="90"/>
      <c r="ALJ25" s="90"/>
      <c r="ALK25" s="90"/>
      <c r="ALL25" s="90"/>
      <c r="ALM25" s="90"/>
      <c r="ALN25" s="90"/>
      <c r="ALO25" s="90"/>
      <c r="ALP25" s="90"/>
      <c r="ALQ25" s="90"/>
      <c r="ALR25" s="90"/>
      <c r="ALS25" s="90"/>
      <c r="ALT25" s="90"/>
      <c r="ALU25" s="90"/>
      <c r="ALV25" s="90"/>
      <c r="ALW25" s="90"/>
      <c r="ALX25" s="90"/>
      <c r="ALY25" s="90"/>
      <c r="ALZ25" s="90"/>
      <c r="AMA25" s="90"/>
      <c r="AMB25" s="90"/>
      <c r="AMC25" s="90"/>
      <c r="AMD25" s="90"/>
      <c r="AME25" s="90"/>
      <c r="AMF25" s="90"/>
      <c r="AMG25" s="90"/>
      <c r="AMH25" s="90"/>
      <c r="AMI25" s="90"/>
      <c r="AMJ25" s="90"/>
    </row>
    <row r="26" spans="1:1024" ht="15.75" x14ac:dyDescent="0.25">
      <c r="A26" s="110" t="s">
        <v>137</v>
      </c>
      <c r="B26" s="111"/>
      <c r="C26" s="112"/>
      <c r="E26" s="87" t="s">
        <v>140</v>
      </c>
      <c r="F26" s="88"/>
    </row>
    <row r="27" spans="1:1024" x14ac:dyDescent="0.25">
      <c r="A27" s="17"/>
      <c r="B27" s="17"/>
      <c r="C27" s="17"/>
      <c r="D27" s="17"/>
    </row>
    <row r="28" spans="1:1024" ht="15.75" x14ac:dyDescent="0.25">
      <c r="A28" s="113" t="s">
        <v>215</v>
      </c>
      <c r="B28" s="17"/>
      <c r="C28" s="17"/>
      <c r="D28" s="17"/>
    </row>
    <row r="29" spans="1:1024" ht="30" x14ac:dyDescent="0.25">
      <c r="A29" s="105" t="s">
        <v>141</v>
      </c>
      <c r="B29" s="105" t="s">
        <v>142</v>
      </c>
      <c r="C29" s="105" t="s">
        <v>143</v>
      </c>
      <c r="D29" s="105" t="s">
        <v>144</v>
      </c>
    </row>
    <row r="30" spans="1:1024" x14ac:dyDescent="0.25">
      <c r="A30" s="107"/>
      <c r="B30" s="108"/>
      <c r="C30" s="109"/>
      <c r="D30" s="109"/>
    </row>
    <row r="31" spans="1:1024" x14ac:dyDescent="0.25">
      <c r="A31" s="107"/>
      <c r="B31" s="108"/>
      <c r="C31" s="109"/>
      <c r="D31" s="109"/>
    </row>
    <row r="32" spans="1:1024" x14ac:dyDescent="0.25">
      <c r="A32" s="107"/>
      <c r="B32" s="108"/>
      <c r="C32" s="109"/>
      <c r="D32" s="109"/>
    </row>
    <row r="33" spans="1:4" x14ac:dyDescent="0.25">
      <c r="A33" s="107"/>
      <c r="B33" s="108"/>
      <c r="C33" s="109"/>
      <c r="D33" s="109"/>
    </row>
    <row r="34" spans="1:4" x14ac:dyDescent="0.25">
      <c r="A34" s="107"/>
      <c r="B34" s="108"/>
      <c r="C34" s="109"/>
      <c r="D34" s="109"/>
    </row>
    <row r="35" spans="1:4" x14ac:dyDescent="0.25">
      <c r="A35" s="107"/>
      <c r="B35" s="108"/>
      <c r="C35" s="109"/>
      <c r="D35" s="109"/>
    </row>
    <row r="36" spans="1:4" x14ac:dyDescent="0.25">
      <c r="A36" s="107"/>
      <c r="B36" s="108"/>
      <c r="C36" s="109"/>
      <c r="D36" s="109"/>
    </row>
    <row r="37" spans="1:4" x14ac:dyDescent="0.25">
      <c r="A37" s="107"/>
      <c r="B37" s="108"/>
      <c r="C37" s="109"/>
      <c r="D37" s="109"/>
    </row>
    <row r="38" spans="1:4" x14ac:dyDescent="0.25">
      <c r="A38" s="107"/>
      <c r="B38" s="108"/>
      <c r="C38" s="109"/>
      <c r="D38" s="109"/>
    </row>
    <row r="39" spans="1:4" x14ac:dyDescent="0.25">
      <c r="A39" s="107"/>
      <c r="B39" s="108"/>
      <c r="C39" s="109"/>
      <c r="D39" s="109"/>
    </row>
  </sheetData>
  <sheetProtection formatCells="0" formatColumns="0" formatRows="0"/>
  <dataValidations count="1">
    <dataValidation type="list" allowBlank="1" showInputMessage="1" showErrorMessage="1" sqref="A4:A26">
      <formula1>$E$4:$E$9</formula1>
    </dataValidation>
  </dataValidations>
  <pageMargins left="0.70000000000000007" right="0.70000000000000007" top="1.5748031496062991" bottom="1.5748031496062991" header="1.1811023622047243" footer="1.1811023622047243"/>
  <pageSetup paperSize="9" fitToWidth="0" fitToHeight="0"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Listen!$K$2:$K$4</xm:f>
          </x14:formula1>
          <xm:sqref>B30:B39</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8</vt:i4>
      </vt:variant>
    </vt:vector>
  </HeadingPairs>
  <TitlesOfParts>
    <vt:vector size="18" baseType="lpstr">
      <vt:lpstr>Ausfüllhilfe</vt:lpstr>
      <vt:lpstr>A_Stammdaten</vt:lpstr>
      <vt:lpstr>B_KKAuf</vt:lpstr>
      <vt:lpstr>D_SAV</vt:lpstr>
      <vt:lpstr>D1_Anl_Spiegel</vt:lpstr>
      <vt:lpstr>D2_BKZ_NAKB_SoPo</vt:lpstr>
      <vt:lpstr>D3_WAV</vt:lpstr>
      <vt:lpstr>D4_Zuordnung_HGB</vt:lpstr>
      <vt:lpstr>E_Erläuterung</vt:lpstr>
      <vt:lpstr>Listen</vt:lpstr>
      <vt:lpstr>Anlagengruppen</vt:lpstr>
      <vt:lpstr>Antragsjahre</vt:lpstr>
      <vt:lpstr>D2_BKZ_NAKB_SoPo!Druckbereich</vt:lpstr>
      <vt:lpstr>Investitionsjahre</vt:lpstr>
      <vt:lpstr>Selbst_geschaffene_gewerbliche_Schutzrechte_und_ähnliche_Rechte_und_Werte</vt:lpstr>
      <vt:lpstr>WAV_Positionen</vt:lpstr>
      <vt:lpstr>Zeitreihe_1</vt:lpstr>
      <vt:lpstr>Zeitreihe_2</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Erhebungsbogen Kapitalkostenaufschlag Gas</dc:title>
  <dc:creator/>
  <cp:lastModifiedBy/>
  <dcterms:created xsi:type="dcterms:W3CDTF">2017-05-29T09:08:28Z</dcterms:created>
  <dcterms:modified xsi:type="dcterms:W3CDTF">2023-05-23T11:02:22Z</dcterms:modified>
</cp:coreProperties>
</file>